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4\2024\3T 2024\WEB\"/>
    </mc:Choice>
  </mc:AlternateContent>
  <xr:revisionPtr revIDLastSave="0" documentId="13_ncr:1_{FF87ADCC-94C9-4E58-9173-06FDA4D7DF81}" xr6:coauthVersionLast="47" xr6:coauthVersionMax="47" xr10:uidLastSave="{00000000-0000-0000-0000-000000000000}"/>
  <bookViews>
    <workbookView xWindow="-28920" yWindow="-285"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G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D44" i="9"/>
  <c r="D87" i="9" s="1"/>
  <c r="C44" i="9"/>
  <c r="C87" i="9" s="1"/>
  <c r="C58" i="11"/>
  <c r="C54" i="11"/>
  <c r="C26" i="11"/>
  <c r="C49" i="10"/>
  <c r="C77" i="10"/>
  <c r="C81" i="10"/>
  <c r="D372" i="9"/>
  <c r="G370" i="9" s="1"/>
  <c r="C372" i="9"/>
  <c r="F368" i="9" s="1"/>
  <c r="D365" i="9"/>
  <c r="G360" i="9" s="1"/>
  <c r="C365" i="9"/>
  <c r="F359" i="9" s="1"/>
  <c r="D328" i="9"/>
  <c r="C328" i="9"/>
  <c r="F370" i="9" l="1"/>
  <c r="F315" i="9"/>
  <c r="F319" i="9"/>
  <c r="F320" i="9"/>
  <c r="F324" i="9"/>
  <c r="F325" i="9"/>
  <c r="F327" i="9"/>
  <c r="F311" i="9"/>
  <c r="F310" i="9"/>
  <c r="F328" i="9" s="1"/>
  <c r="F322" i="9"/>
  <c r="F316" i="9"/>
  <c r="F317" i="9"/>
  <c r="F318" i="9"/>
  <c r="F312" i="9"/>
  <c r="F326" i="9"/>
  <c r="F321" i="9"/>
  <c r="F314" i="9"/>
  <c r="F313" i="9"/>
  <c r="F323" i="9"/>
  <c r="G323" i="9"/>
  <c r="G324" i="9"/>
  <c r="G319" i="9"/>
  <c r="G312" i="9"/>
  <c r="G313" i="9"/>
  <c r="G315" i="9"/>
  <c r="G321" i="9"/>
  <c r="G314" i="9"/>
  <c r="G316" i="9"/>
  <c r="G325" i="9"/>
  <c r="G318" i="9"/>
  <c r="G327" i="9"/>
  <c r="G310" i="9"/>
  <c r="G322" i="9"/>
  <c r="G317" i="9"/>
  <c r="G311" i="9"/>
  <c r="G328" i="9" s="1"/>
  <c r="G320"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D295" i="8"/>
  <c r="D307" i="8"/>
  <c r="C295" i="8"/>
  <c r="C291" i="8"/>
  <c r="D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D76"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80" i="9" l="1"/>
  <c r="F181" i="9"/>
  <c r="F77" i="9"/>
  <c r="F162" i="9"/>
  <c r="F71" i="9"/>
  <c r="F81" i="9"/>
  <c r="F50" i="9"/>
  <c r="F115" i="9"/>
  <c r="F84" i="9"/>
  <c r="F117" i="9"/>
  <c r="F118" i="9"/>
  <c r="F151" i="9"/>
  <c r="F103" i="9"/>
  <c r="F99" i="9"/>
  <c r="F63" i="9"/>
  <c r="F54" i="9"/>
  <c r="F105" i="9"/>
  <c r="F65" i="9"/>
  <c r="F172" i="9"/>
  <c r="F66" i="9"/>
  <c r="F173" i="9"/>
  <c r="F74" i="9"/>
  <c r="F58" i="9"/>
  <c r="F108" i="9"/>
  <c r="F68" i="9"/>
  <c r="F170" i="9"/>
  <c r="F73" i="9"/>
  <c r="F72" i="9" s="1"/>
  <c r="F61" i="9"/>
  <c r="F161" i="9"/>
  <c r="F78" i="9"/>
  <c r="F111" i="9"/>
  <c r="F79" i="9"/>
  <c r="F112" i="9"/>
  <c r="F48" i="9"/>
  <c r="F113" i="9"/>
  <c r="F114" i="9"/>
  <c r="F82" i="9"/>
  <c r="F51" i="9"/>
  <c r="F100" i="9"/>
  <c r="F52" i="9"/>
  <c r="F60" i="9"/>
  <c r="F102" i="9"/>
  <c r="F53" i="9"/>
  <c r="F104" i="9"/>
  <c r="F85" i="9"/>
  <c r="F64" i="9"/>
  <c r="F55" i="9"/>
  <c r="F171" i="9"/>
  <c r="F56" i="9"/>
  <c r="F106" i="9"/>
  <c r="F57" i="9"/>
  <c r="F107" i="9"/>
  <c r="F67" i="9"/>
  <c r="F174" i="9"/>
  <c r="F75" i="9"/>
  <c r="F59" i="9"/>
  <c r="F109" i="9"/>
  <c r="F45" i="9"/>
  <c r="F110" i="9"/>
  <c r="F46" i="9"/>
  <c r="F69" i="9"/>
  <c r="F47" i="9"/>
  <c r="F70" i="9"/>
  <c r="F160" i="9"/>
  <c r="F80" i="9"/>
  <c r="F49" i="9"/>
  <c r="F152" i="9"/>
  <c r="F150" i="9"/>
  <c r="F83" i="9"/>
  <c r="F116" i="9"/>
  <c r="F101" i="9"/>
  <c r="F86" i="9"/>
  <c r="F62" i="9"/>
  <c r="F87" i="9"/>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4" i="9" l="1"/>
  <c r="F76" i="9"/>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C76"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<sst xmlns="http://schemas.openxmlformats.org/spreadsheetml/2006/main" count="6355" uniqueCount="3136">
  <si>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</si>
  <si>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</si>
  <si>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</si>
  <si>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</si>
  <si>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</si>
  <si>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</si>
  <si>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</si>
  <si>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</si>
  <si>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</si>
  <si>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</si>
  <si>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</si>
  <si>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</si>
  <si>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</si>
  <si>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</si>
  <si>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</si>
  <si>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</si>
  <si>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</si>
  <si>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</si>
  <si>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</si>
  <si>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</si>
  <si>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</si>
  <si>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</si>
  <si>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</si>
  <si>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</si>
  <si>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</si>
  <si>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</si>
  <si>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</si>
  <si>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</si>
  <si>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</si>
  <si>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</si>
  <si>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</si>
  <si>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</si>
  <si>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</si>
  <si>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</si>
  <si>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</si>
  <si>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</si>
  <si>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</si>
  <si>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</si>
  <si>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</si>
  <si>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</si>
  <si>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</si>
  <si>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</si>
  <si>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</si>
  <si>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</si>
  <si>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</si>
  <si>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</si>
  <si>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</si>
  <si>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</si>
  <si>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</si>
  <si>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</si>
  <si>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</si>
  <si>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</si>
  <si>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</si>
  <si>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</si>
  <si>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</si>
  <si>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</si>
  <si>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</si>
  <si>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</si>
  <si>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</si>
  <si>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</si>
  <si>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</si>
  <si>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</si>
  <si>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</si>
  <si>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</si>
  <si>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</si>
  <si>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</si>
  <si>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</si>
  <si>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</si>
  <si>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</si>
  <si>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</si>
  <si>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</si>
  <si>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</si>
  <si>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</si>
  <si>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</si>
  <si>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</si>
  <si>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</si>
  <si>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</si>
  <si>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</si>
  <si>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</si>
  <si>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</si>
  <si>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</si>
  <si>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</si>
  <si>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</si>
  <si>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</si>
  <si>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</si>
  <si>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</si>
  <si>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</si>
  <si>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</si>
  <si>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</si>
  <si>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</si>
  <si>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</si>
  <si>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</si>
  <si>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</si>
  <si>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</si>
  <si>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</si>
  <si>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</si>
  <si>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</si>
  <si>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</si>
  <si>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</si>
  <si>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</si>
  <si>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</si>
  <si>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</si>
  <si>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</si>
  <si>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</si>
  <si>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</si>
  <si>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</si>
  <si>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</si>
  <si>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</si>
  <si>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</si>
  <si>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</si>
  <si>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</si>
  <si>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</si>
  <si>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</si>
  <si>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</si>
  <si>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</si>
  <si>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</si>
  <si>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</si>
  <si>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</si>
  <si>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</si>
  <si>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</si>
  <si>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</si>
  <si>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</si>
  <si>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</si>
  <si>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</si>
  <si>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</si>
  <si>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</si>
  <si>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</si>
  <si>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</si>
  <si>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</si>
  <si>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</si>
  <si>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</si>
  <si>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</si>
  <si>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</si>
  <si>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</si>
  <si>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</si>
  <si>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</si>
  <si>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</si>
  <si>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</si>
  <si>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</si>
  <si>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</si>
  <si>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</si>
  <si>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</si>
  <si>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</si>
  <si>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</si>
  <si>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</si>
  <si>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</si>
  <si>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</si>
  <si>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</si>
  <si>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</si>
  <si>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</si>
  <si>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</si>
  <si>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</si>
  <si>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</si>
  <si>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</si>
  <si>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</si>
  <si>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</si>
  <si>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</si>
  <si>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</si>
  <si>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</si>
  <si>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</si>
  <si>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</si>
  <si>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</si>
  <si>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</si>
  <si>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</si>
  <si>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</si>
  <si>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</si>
  <si>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</si>
  <si>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</si>
  <si>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</si>
  <si>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</si>
  <si>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</si>
  <si>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</si>
  <si>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</si>
  <si>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</si>
  <si>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</si>
  <si>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</si>
  <si>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</si>
  <si>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</si>
  <si>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</si>
  <si>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</si>
  <si>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</si>
  <si>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</si>
  <si>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</si>
  <si>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</si>
  <si>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</si>
  <si>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</si>
  <si>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</si>
  <si>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</si>
  <si>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</si>
  <si>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</si>
  <si>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</si>
  <si>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</si>
  <si>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</si>
  <si>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</si>
  <si>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</si>
  <si>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</si>
  <si>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</si>
  <si>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</si>
  <si>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</si>
  <si>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</si>
  <si>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</si>
  <si>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</si>
  <si>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</si>
  <si>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</si>
  <si>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</si>
  <si>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</si>
  <si>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</si>
  <si>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</si>
  <si>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</si>
  <si>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</si>
  <si>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</si>
  <si>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</si>
  <si>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</si>
  <si>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</si>
  <si>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</si>
  <si>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</si>
  <si>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</si>
  <si>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</si>
  <si>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</si>
  <si>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</si>
  <si>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</si>
  <si>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</si>
  <si>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</si>
  <si>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</si>
  <si>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</si>
  <si>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</si>
  <si>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</si>
  <si>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</si>
  <si>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</si>
  <si>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</si>
  <si>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</si>
  <si>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</si>
  <si>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</si>
  <si>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</si>
  <si>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</si>
  <si>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</si>
  <si>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</si>
  <si>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</si>
  <si>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</si>
  <si>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</si>
  <si>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</si>
  <si>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</si>
  <si>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</si>
  <si>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</si>
  <si>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</si>
  <si>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</si>
  <si>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</si>
  <si>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</si>
  <si>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</si>
  <si>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</si>
  <si>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</si>
  <si>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</si>
  <si>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</si>
  <si>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</si>
  <si>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</si>
  <si>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</si>
  <si>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</si>
  <si>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</si>
  <si>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</si>
  <si>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</si>
  <si>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</si>
  <si>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</si>
  <si>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</si>
  <si>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</si>
  <si>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</si>
  <si>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</si>
  <si>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</si>
  <si>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</si>
  <si>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</si>
  <si>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</si>
  <si>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</si>
  <si>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</si>
  <si>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</si>
  <si>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</si>
  <si>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</si>
  <si>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</si>
  <si>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</si>
  <si>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</si>
  <si>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</si>
  <si>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</si>
  <si>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</si>
  <si>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</si>
  <si>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</si>
  <si>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</si>
  <si>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</si>
  <si>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</si>
  <si>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</si>
  <si>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</si>
  <si>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</si>
  <si>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</si>
  <si>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</si>
  <si>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</si>
  <si>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</si>
  <si>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</si>
  <si>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</si>
  <si>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</si>
  <si>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</si>
  <si>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</si>
  <si>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</si>
  <si>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</si>
  <si>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</si>
  <si>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</si>
  <si>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</si>
  <si>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</si>
  <si>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</si>
  <si>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</si>
  <si>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</si>
  <si>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</si>
  <si>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</si>
  <si>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</si>
  <si>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</si>
  <si>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</si>
  <si>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</si>
  <si>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</si>
  <si>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</si>
  <si>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</si>
  <si>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</si>
  <si>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</si>
  <si>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</si>
  <si>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</si>
  <si>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</si>
  <si>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</si>
  <si>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</si>
  <si>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</si>
  <si>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</si>
  <si>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</si>
  <si>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</si>
  <si>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</si>
  <si>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</si>
  <si>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</si>
  <si>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</si>
  <si>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</si>
  <si>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</si>
  <si>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</si>
  <si>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</si>
  <si>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</si>
  <si>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</si>
  <si>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</si>
  <si>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</si>
  <si>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</si>
  <si>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</si>
  <si>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</si>
  <si>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</si>
  <si>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</si>
  <si>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</si>
  <si>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</si>
  <si>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</si>
  <si>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</si>
  <si>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</si>
  <si>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</si>
  <si>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</si>
  <si>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</si>
  <si>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</si>
  <si>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</si>
  <si>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</si>
  <si>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</si>
  <si>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</si>
  <si>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</si>
  <si>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</si>
  <si>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</si>
  <si>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</si>
  <si>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</si>
  <si>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</si>
  <si>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</si>
  <si>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</si>
  <si>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</si>
  <si>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</si>
  <si>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</si>
  <si>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</si>
  <si>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</si>
  <si>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</si>
  <si>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</si>
  <si>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</si>
  <si>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</si>
  <si>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</si>
  <si>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</si>
  <si>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</si>
  <si>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</si>
  <si>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</si>
  <si>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</si>
  <si>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</si>
  <si>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</si>
  <si>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</si>
  <si>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</si>
  <si>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</si>
  <si>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</si>
  <si>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</si>
  <si>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</si>
  <si>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</si>
  <si>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</si>
  <si>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</si>
  <si>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</si>
  <si>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</si>
  <si>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</si>
  <si>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</si>
  <si>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</si>
  <si>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</si>
  <si>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</si>
  <si>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</si>
  <si>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</si>
  <si>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</si>
  <si>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</si>
  <si>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</si>
  <si>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</si>
  <si>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</si>
  <si>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</si>
  <si>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</si>
  <si>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</si>
  <si>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</si>
  <si>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</si>
  <si>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</si>
  <si>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</si>
  <si>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</si>
  <si>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</si>
  <si>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</si>
  <si>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</si>
  <si>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</si>
  <si>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</si>
  <si>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</si>
  <si>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</si>
  <si>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</si>
  <si>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</si>
  <si>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</si>
  <si>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</si>
  <si>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</si>
  <si>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</si>
  <si>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</si>
  <si>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</si>
  <si>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</si>
  <si>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</si>
  <si>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</si>
  <si>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</si>
  <si>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</si>
  <si>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</si>
  <si>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</si>
  <si>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</si>
  <si>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</si>
  <si>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</si>
  <si>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</si>
  <si>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</si>
  <si>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</si>
  <si>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</si>
  <si>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</si>
  <si>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</si>
  <si>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</si>
  <si>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</si>
  <si>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</si>
  <si>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</si>
  <si>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</si>
  <si>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</si>
  <si>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</si>
  <si>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</si>
  <si>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</si>
  <si>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</si>
  <si>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</si>
  <si>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</si>
  <si>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</si>
  <si>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</si>
  <si>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</si>
  <si>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</si>
  <si>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</si>
  <si>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</si>
  <si>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</si>
  <si>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</si>
  <si>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</si>
  <si>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</si>
  <si>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</si>
  <si>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</si>
  <si>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</si>
  <si>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</si>
  <si>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</si>
  <si>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</si>
  <si>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</si>
  <si>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</si>
  <si>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</si>
  <si>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</si>
  <si>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</si>
  <si>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</si>
  <si>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</si>
  <si>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</si>
  <si>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</si>
  <si>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</si>
  <si>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</si>
  <si>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</si>
  <si>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</si>
  <si>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</si>
  <si>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</si>
  <si>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</si>
  <si>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</si>
  <si>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</si>
  <si>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</si>
  <si>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</si>
  <si>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</si>
  <si>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</si>
  <si>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</si>
  <si>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</si>
  <si>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</si>
  <si>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</si>
  <si>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</si>
  <si>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</si>
  <si>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</si>
  <si>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</si>
  <si>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</si>
  <si>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</si>
  <si>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</si>
  <si>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</si>
  <si>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</si>
  <si>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</si>
  <si>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</si>
  <si>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</si>
  <si>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</si>
  <si>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</si>
  <si>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</si>
  <si>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</si>
  <si>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</si>
  <si>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</si>
  <si>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</si>
  <si>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</si>
  <si>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</si>
  <si>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</si>
  <si>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</si>
  <si>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</si>
  <si>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</si>
  <si>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</si>
  <si>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</si>
  <si>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</si>
  <si>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</si>
  <si>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</si>
  <si>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</si>
  <si>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</si>
  <si>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</si>
  <si>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</si>
  <si>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</si>
  <si>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</si>
  <si>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</si>
  <si>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</si>
  <si>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</si>
  <si>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</si>
  <si>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</si>
  <si>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</si>
  <si>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</si>
  <si>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</si>
  <si>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</si>
  <si>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</si>
  <si>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</si>
  <si>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</si>
  <si>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</si>
  <si>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</si>
  <si>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</si>
  <si>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</si>
  <si>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</si>
  <si>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</si>
  <si>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</si>
  <si>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</si>
  <si>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</si>
  <si>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</si>
  <si>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</si>
  <si>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</si>
  <si>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</si>
  <si>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</si>
  <si>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</si>
  <si>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</si>
  <si>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</si>
  <si>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</si>
  <si>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</si>
  <si>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</si>
  <si>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</si>
  <si>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</si>
  <si>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</si>
  <si>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</si>
  <si>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</si>
  <si>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</si>
  <si>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</si>
  <si>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</si>
  <si>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</si>
  <si>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</si>
  <si>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</si>
  <si>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</si>
  <si>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</si>
  <si>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</si>
  <si>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</si>
  <si>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</si>
  <si>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</si>
  <si>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</si>
  <si>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</si>
  <si>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</si>
  <si>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</si>
  <si>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</si>
  <si>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</si>
  <si>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</si>
  <si>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</si>
  <si>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</si>
  <si>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</si>
  <si>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</si>
  <si>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</si>
  <si>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</si>
  <si>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</si>
  <si>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</si>
  <si>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</si>
  <si>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</si>
  <si>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</si>
  <si>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</si>
  <si>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</si>
  <si>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</si>
  <si>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</si>
  <si>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</si>
  <si>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</si>
  <si>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</si>
  <si>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</si>
  <si>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</si>
  <si>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</si>
  <si>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</si>
  <si>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</si>
  <si>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</si>
  <si>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</si>
  <si>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</si>
  <si>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</si>
  <si>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</si>
  <si>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</si>
  <si>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</si>
  <si>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</si>
  <si>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</si>
  <si>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</si>
  <si>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</si>
  <si>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</si>
  <si>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</si>
  <si>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</si>
  <si>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</si>
  <si>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</si>
  <si>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</si>
  <si>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</si>
  <si>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</si>
  <si>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</si>
  <si>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</si>
  <si>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</si>
  <si>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</si>
  <si>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</si>
  <si>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</si>
  <si>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</si>
  <si>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</si>
  <si>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</si>
  <si>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</si>
  <si>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</si>
  <si>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</si>
  <si>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</si>
  <si>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</si>
  <si>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</si>
  <si>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</si>
  <si>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</si>
  <si>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</si>
  <si>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</si>
  <si>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</si>
  <si>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</si>
  <si>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</si>
  <si>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</si>
  <si>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</si>
  <si>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</si>
  <si>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</si>
  <si>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</si>
  <si>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</si>
  <si>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</si>
  <si>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</si>
  <si>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</si>
  <si>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</si>
  <si>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</si>
  <si>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</si>
  <si>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</si>
  <si>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</si>
  <si>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</si>
  <si>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</si>
  <si>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</si>
  <si>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</si>
  <si>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</si>
  <si>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</si>
  <si>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</si>
  <si>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</si>
  <si>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</si>
  <si>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</si>
  <si>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</si>
  <si>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</si>
  <si>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</si>
  <si>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</si>
  <si>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</si>
  <si>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</si>
  <si>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</si>
  <si>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</si>
  <si>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</si>
  <si>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</si>
  <si>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</si>
  <si>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</si>
  <si>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</si>
  <si>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</si>
  <si>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</si>
  <si>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</si>
  <si>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</si>
  <si>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</si>
  <si>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</si>
  <si>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</si>
  <si>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</si>
  <si>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</si>
  <si>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</si>
  <si>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</si>
  <si>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</si>
  <si>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</si>
  <si>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</si>
  <si>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</si>
  <si>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</si>
  <si>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</si>
  <si>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</si>
  <si>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</si>
  <si>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</si>
  <si>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</si>
  <si>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</si>
  <si>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</si>
  <si>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</si>
  <si>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</si>
  <si>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</si>
  <si>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</si>
  <si>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</si>
  <si>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</si>
  <si>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</si>
  <si>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</si>
  <si>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</si>
  <si>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</si>
  <si>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</si>
  <si>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</si>
  <si>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</si>
  <si>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</si>
  <si>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</si>
  <si>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</si>
  <si>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</si>
  <si>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</si>
  <si>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</si>
  <si>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</si>
  <si>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</si>
  <si>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</si>
  <si>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</si>
  <si>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</si>
  <si>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</si>
  <si>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</si>
  <si>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</si>
  <si>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</si>
  <si>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</si>
  <si>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</si>
  <si>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</si>
  <si>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</si>
  <si>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</si>
  <si>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</si>
  <si>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</si>
  <si>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</si>
  <si>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</si>
  <si>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</si>
  <si>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</si>
  <si>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</si>
  <si>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</si>
  <si>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</si>
  <si>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</si>
  <si>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</si>
  <si>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</si>
  <si>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</si>
  <si>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</si>
  <si>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</si>
  <si>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</si>
  <si>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</si>
  <si>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</si>
  <si>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</si>
  <si>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</si>
  <si>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</si>
  <si>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</si>
  <si>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</si>
  <si>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</si>
  <si>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</si>
  <si>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</si>
  <si>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</si>
  <si>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</si>
  <si>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</si>
  <si>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</si>
  <si>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</si>
  <si>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</si>
  <si>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</si>
  <si>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</si>
  <si>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</si>
  <si>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</si>
  <si>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</si>
  <si>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</si>
  <si>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</si>
  <si>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</si>
  <si>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</si>
  <si>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</si>
  <si>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</si>
  <si>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</si>
  <si>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</si>
  <si>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</si>
  <si>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</si>
  <si>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</si>
  <si>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</si>
  <si>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</si>
  <si>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</si>
  <si>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</si>
  <si>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</si>
  <si>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</si>
  <si>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</si>
  <si>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</si>
  <si>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</si>
  <si>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</si>
  <si>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</si>
  <si>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</si>
  <si>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</si>
  <si>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</si>
  <si>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</si>
  <si>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</si>
  <si>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</si>
  <si>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</si>
  <si>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</si>
  <si>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</si>
  <si>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</si>
  <si>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</si>
  <si>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</si>
  <si>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</si>
  <si>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</si>
  <si>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</si>
  <si>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</si>
  <si>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</si>
  <si>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</si>
  <si>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</si>
  <si>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</si>
  <si>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</si>
  <si>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</si>
  <si>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</si>
  <si>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</si>
  <si>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</si>
  <si>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</si>
  <si>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</si>
  <si>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</si>
  <si>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</si>
  <si>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</si>
  <si>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</si>
  <si>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</si>
  <si>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</si>
  <si>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</si>
  <si>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</si>
  <si>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</si>
  <si>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</si>
  <si>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</si>
  <si>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</si>
  <si>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</si>
  <si>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</si>
  <si>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</si>
  <si>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</si>
  <si>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</si>
  <si>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</si>
  <si>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</si>
  <si>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</si>
  <si>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</si>
  <si>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</si>
  <si>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</si>
  <si>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</si>
  <si>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</si>
  <si>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</si>
  <si>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</si>
  <si>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</si>
  <si>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</si>
  <si>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</si>
  <si>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</si>
  <si>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</si>
  <si>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</si>
  <si>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</si>
  <si>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</si>
  <si>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</si>
  <si>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</si>
  <si>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</si>
  <si>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</si>
  <si>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</si>
  <si>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</si>
  <si>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</si>
  <si>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</si>
  <si>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</si>
  <si>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</si>
  <si>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</si>
  <si>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</si>
  <si>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</si>
  <si>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</si>
  <si>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</si>
  <si>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</si>
  <si>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</si>
  <si>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</si>
  <si>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</si>
  <si>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</si>
  <si>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</si>
  <si>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</si>
  <si>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</si>
  <si>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</si>
  <si>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</si>
  <si>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</si>
  <si>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</si>
  <si>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</si>
  <si>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</si>
  <si>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</si>
  <si>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</si>
  <si>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</si>
  <si>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</si>
  <si>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</si>
  <si>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</si>
  <si>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</si>
  <si>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</si>
  <si>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</si>
  <si>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</si>
  <si>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</si>
  <si>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</si>
  <si>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</si>
  <si>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</si>
  <si>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</si>
  <si>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</si>
  <si>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</si>
  <si>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</si>
  <si>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</si>
  <si>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</si>
  <si>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</si>
  <si>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</si>
  <si>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</si>
  <si>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</si>
  <si>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</si>
  <si>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</si>
  <si>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</si>
  <si>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</si>
  <si>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</si>
  <si>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</si>
  <si>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</si>
  <si>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</si>
  <si>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</si>
  <si>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</si>
  <si>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</si>
  <si>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</si>
  <si>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</si>
  <si>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</si>
  <si>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</si>
  <si>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</si>
  <si>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</si>
  <si>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</si>
  <si>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</si>
  <si>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</si>
  <si>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</si>
  <si>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</si>
  <si>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</si>
  <si>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</si>
  <si>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</si>
  <si>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</si>
  <si>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</si>
  <si>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</si>
  <si>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</si>
  <si>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</si>
  <si>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</si>
  <si>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</si>
  <si>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</si>
  <si>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</si>
  <si>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</si>
  <si>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</si>
  <si>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</si>
  <si>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</si>
  <si>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</si>
  <si>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</si>
  <si>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</si>
  <si>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</si>
  <si>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</si>
  <si>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</si>
  <si>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</si>
  <si>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</si>
  <si>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</si>
  <si>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</si>
  <si>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</si>
  <si>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</si>
  <si>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</si>
  <si>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</si>
  <si>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</si>
  <si>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</si>
  <si>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</si>
  <si>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</si>
  <si>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</si>
  <si>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</si>
  <si>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</si>
  <si>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</si>
  <si>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</si>
  <si>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</si>
  <si>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</si>
  <si>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</si>
  <si>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</si>
  <si>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</si>
  <si>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</si>
  <si>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</si>
  <si>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</si>
  <si>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</si>
  <si>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</si>
  <si>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</si>
  <si>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</si>
  <si>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</si>
  <si>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</si>
  <si>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</si>
  <si>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</si>
  <si>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</si>
  <si>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</si>
  <si>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</si>
  <si>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</si>
  <si>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</si>
  <si>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</si>
  <si>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</si>
  <si>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</si>
  <si>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</si>
  <si>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</si>
  <si>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</si>
  <si>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</si>
  <si>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</si>
  <si>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</si>
  <si>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</si>
  <si>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</si>
  <si>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</si>
  <si>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</si>
  <si>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</si>
  <si>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</si>
  <si>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</si>
  <si>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</si>
  <si>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</si>
  <si>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</si>
  <si>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</si>
  <si>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</si>
  <si>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</si>
  <si>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</si>
  <si>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</si>
  <si>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</si>
  <si>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</si>
  <si>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</si>
  <si>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</si>
  <si>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</si>
  <si>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</si>
  <si>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</si>
  <si>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</si>
  <si>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</si>
  <si>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</si>
  <si>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</si>
  <si>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</si>
  <si>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</si>
  <si>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</si>
  <si>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</si>
  <si>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</si>
  <si>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</si>
  <si>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</si>
  <si>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</si>
  <si>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</si>
  <si>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</si>
  <si>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</si>
  <si>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</si>
  <si>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</si>
  <si>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</si>
  <si>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</si>
  <si>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</si>
  <si>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</si>
  <si>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</si>
  <si>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</si>
  <si>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</si>
  <si>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</si>
  <si>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</si>
  <si>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</si>
  <si>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</si>
  <si>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</si>
  <si>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</si>
  <si>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</si>
  <si>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</si>
  <si>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</si>
  <si>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</si>
  <si>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</si>
  <si>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</si>
  <si>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</si>
  <si>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</si>
  <si>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</si>
  <si>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</si>
  <si>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</si>
  <si>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</si>
  <si>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</si>
  <si>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</si>
  <si>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</si>
  <si>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</si>
  <si>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</si>
  <si>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</si>
  <si>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</si>
  <si>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</si>
  <si>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</si>
  <si>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</si>
  <si>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</si>
  <si>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</si>
  <si>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</si>
  <si>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</si>
  <si>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</si>
  <si>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</si>
  <si>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</si>
  <si>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</si>
  <si>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</si>
  <si>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</si>
  <si>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</si>
  <si>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</si>
  <si>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</si>
  <si>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</si>
  <si>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</si>
  <si>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</si>
  <si>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</si>
  <si>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</si>
  <si>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</si>
  <si>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</si>
  <si>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</si>
  <si>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</si>
  <si>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</si>
  <si>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</si>
  <si>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</si>
  <si>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</si>
  <si>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</si>
  <si>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</si>
  <si>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</si>
  <si>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</si>
  <si>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</si>
  <si>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</si>
  <si>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</si>
  <si>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</si>
  <si>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</si>
  <si>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</si>
  <si>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</si>
  <si>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</si>
  <si>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</si>
  <si>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</si>
  <si>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</si>
  <si>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</si>
  <si>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</si>
  <si>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</si>
  <si>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</si>
  <si>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</si>
  <si>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</si>
  <si>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</si>
  <si>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</si>
  <si>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</si>
  <si>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</si>
  <si>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</si>
  <si>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</si>
  <si>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</si>
  <si>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</si>
  <si>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</si>
  <si>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</si>
  <si>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</si>
  <si>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</si>
  <si>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</si>
  <si>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</si>
  <si>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</si>
  <si>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</si>
  <si>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</si>
  <si>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</si>
  <si>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</si>
  <si>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</si>
  <si>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</si>
  <si>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</si>
  <si>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</si>
  <si>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</si>
  <si>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</si>
  <si>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</si>
  <si>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</si>
  <si>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</si>
  <si>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</si>
  <si>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</si>
  <si>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</si>
  <si>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</si>
  <si>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</si>
  <si>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</si>
  <si>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</si>
  <si>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</si>
  <si>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</si>
  <si>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</si>
  <si>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</si>
  <si>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</si>
  <si>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</si>
  <si>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</si>
  <si>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</si>
  <si>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</si>
  <si>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</si>
  <si>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</si>
  <si>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</si>
  <si>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</si>
  <si>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</si>
  <si>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</si>
  <si>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</si>
  <si>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</si>
  <si>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</si>
  <si>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</si>
  <si>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</si>
  <si>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</si>
  <si>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</si>
  <si>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</si>
  <si>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</si>
  <si>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</si>
  <si>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</si>
  <si>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</si>
  <si>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</si>
  <si>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</si>
  <si>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</si>
  <si>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</si>
  <si>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</si>
  <si>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</si>
  <si>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</si>
  <si>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</si>
  <si>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</si>
  <si>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</si>
  <si>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</si>
  <si>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</si>
  <si>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</si>
  <si>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</si>
  <si>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</si>
  <si>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</si>
  <si>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</si>
  <si>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</si>
  <si>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</si>
  <si>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</si>
  <si>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</si>
  <si>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</si>
  <si>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</si>
  <si>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</si>
  <si>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</si>
  <si>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</si>
  <si>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</si>
  <si>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</si>
  <si>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</si>
  <si>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</si>
  <si>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</si>
  <si>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</si>
  <si>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</si>
  <si>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</si>
  <si>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</si>
  <si>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</si>
  <si>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</si>
  <si>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</si>
  <si>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</si>
  <si>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</si>
  <si>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</si>
  <si>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</si>
  <si>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</si>
  <si>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</si>
  <si>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</si>
  <si>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</si>
  <si>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</si>
  <si>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</si>
  <si>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</si>
  <si>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</si>
  <si>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</si>
  <si>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</si>
  <si>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</si>
  <si>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</si>
  <si>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</si>
  <si>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</si>
  <si>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</si>
  <si>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</si>
  <si>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</si>
  <si>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</si>
  <si>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</si>
  <si>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</si>
  <si>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</si>
  <si>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</si>
  <si>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</si>
  <si>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</si>
  <si>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</si>
  <si>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</si>
  <si>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</si>
  <si>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</si>
  <si>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</si>
  <si>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</si>
  <si>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</si>
  <si>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</si>
  <si>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</si>
  <si>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</si>
  <si>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</si>
  <si>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</si>
  <si>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</si>
  <si>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</si>
  <si>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</si>
  <si>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</si>
  <si>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</si>
  <si>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</si>
  <si>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</si>
  <si>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</si>
  <si>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</si>
  <si>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</si>
  <si>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</si>
  <si>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</si>
  <si>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</si>
  <si>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</si>
  <si>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</si>
  <si>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</si>
  <si>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</si>
  <si>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</si>
  <si>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</si>
  <si>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</si>
  <si>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</si>
  <si>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</si>
  <si>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</si>
  <si>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</si>
  <si>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</si>
  <si>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</si>
  <si>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</si>
  <si>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</si>
  <si>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</si>
  <si>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</si>
  <si>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</si>
  <si>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</si>
  <si>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</si>
  <si>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</si>
  <si>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</si>
  <si>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</si>
  <si>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</si>
  <si>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</si>
  <si>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</si>
  <si>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</si>
  <si>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</si>
  <si>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</si>
  <si>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</si>
  <si>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</si>
  <si>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</si>
  <si>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</si>
  <si>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</si>
  <si>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</si>
  <si>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</si>
  <si>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</si>
  <si>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</si>
  <si>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</si>
  <si>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</si>
  <si>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</si>
  <si>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</si>
  <si>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</si>
  <si>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</si>
  <si>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</si>
  <si>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</si>
  <si>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</si>
  <si>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</si>
  <si>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</si>
  <si>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</si>
  <si>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</si>
  <si>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</si>
  <si>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</si>
  <si>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</si>
  <si>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</si>
  <si>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</si>
  <si>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</si>
  <si>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</si>
  <si>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</si>
  <si>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</si>
  <si>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</si>
  <si>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</si>
  <si>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</si>
  <si>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</si>
  <si>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</si>
  <si>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</si>
  <si>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</si>
  <si>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</si>
  <si>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</si>
  <si>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</si>
  <si>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</si>
  <si>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</si>
  <si>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</si>
  <si>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</si>
  <si>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</si>
  <si>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</si>
  <si>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</si>
  <si>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</si>
  <si>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</si>
  <si>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</si>
  <si>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</si>
  <si>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</si>
  <si>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</si>
  <si>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</si>
  <si>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</si>
  <si>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</si>
  <si>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</si>
  <si>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</si>
  <si>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</si>
  <si>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</si>
  <si>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</si>
  <si>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</si>
  <si>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</si>
  <si>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</si>
  <si>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</si>
  <si>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</si>
  <si>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</si>
  <si>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</si>
  <si>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</si>
  <si>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</si>
  <si>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</si>
  <si>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</si>
  <si>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</si>
  <si>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</si>
  <si>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</si>
  <si>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</si>
  <si>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</si>
  <si>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</si>
  <si>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</si>
  <si>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</si>
  <si>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</si>
  <si>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</si>
  <si>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</si>
  <si>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</si>
  <si>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</si>
  <si>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</si>
  <si>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</si>
  <si>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</si>
  <si>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</si>
  <si>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</si>
  <si>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</si>
  <si>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</si>
  <si>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</si>
  <si>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</si>
  <si>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</si>
  <si>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</si>
  <si>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</si>
  <si>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</si>
  <si>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</si>
  <si>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</si>
  <si>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</si>
  <si>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</si>
  <si>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</si>
  <si>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</si>
  <si>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</si>
  <si>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</si>
  <si>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</si>
  <si>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</si>
  <si>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</si>
  <si>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</si>
  <si>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</si>
  <si>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</si>
  <si>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</si>
  <si>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</si>
  <si>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</si>
  <si>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</si>
  <si>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</si>
  <si>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</si>
  <si>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</si>
  <si>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</si>
  <si>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</si>
  <si>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</si>
  <si>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</si>
  <si>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</si>
  <si>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</si>
  <si>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</si>
  <si>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</si>
  <si>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</si>
  <si>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</si>
  <si>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</si>
  <si>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</si>
  <si>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</si>
  <si>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</si>
  <si>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</si>
  <si>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</si>
  <si>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</si>
  <si>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</si>
  <si>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</si>
  <si>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</si>
  <si>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</si>
  <si>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</si>
  <si>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</si>
  <si>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</si>
  <si>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</si>
  <si>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</si>
  <si>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</si>
  <si>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</si>
  <si>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</si>
  <si>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</si>
  <si>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</si>
  <si>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</si>
  <si>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</si>
  <si>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</si>
  <si>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</si>
  <si>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</si>
  <si>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</si>
  <si>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</si>
  <si>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</si>
  <si>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</si>
  <si>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</si>
  <si>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</si>
  <si>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</si>
  <si>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</si>
  <si>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</si>
  <si>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</si>
  <si>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</si>
  <si>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</si>
  <si>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</si>
  <si>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</si>
  <si>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</si>
  <si>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</si>
  <si>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</si>
  <si>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</si>
  <si>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</si>
  <si>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</si>
  <si>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</si>
  <si>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</si>
  <si>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</si>
  <si>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</si>
  <si>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</si>
  <si>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</si>
  <si>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</si>
  <si>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</si>
  <si>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</si>
  <si>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</si>
  <si>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</si>
  <si>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</si>
  <si>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</si>
  <si>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</si>
  <si>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</si>
  <si>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</si>
  <si>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</si>
  <si>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</si>
  <si>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</si>
  <si>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</si>
  <si>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</si>
  <si>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</si>
  <si>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</si>
  <si>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</si>
  <si>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</si>
  <si>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</si>
  <si>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</si>
  <si>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</si>
  <si>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</si>
  <si>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</si>
  <si>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</si>
  <si>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</si>
  <si>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</si>
  <si>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</si>
  <si>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</si>
  <si>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</si>
  <si>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</si>
  <si>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</si>
  <si>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</si>
  <si>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</si>
  <si>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</si>
  <si>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</si>
  <si>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</si>
  <si>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</si>
  <si>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</si>
  <si>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</si>
  <si>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</si>
  <si>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</si>
  <si>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</si>
  <si>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</si>
  <si>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</si>
  <si>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</si>
  <si>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</si>
  <si>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</si>
  <si>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</si>
  <si>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</si>
  <si>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</si>
  <si>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</si>
  <si>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</si>
  <si>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</si>
  <si>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</si>
  <si>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</si>
  <si>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</si>
  <si>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</si>
  <si>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</si>
  <si>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</si>
  <si>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</si>
  <si>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</si>
  <si>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</si>
  <si>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</si>
  <si>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</si>
  <si>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</si>
  <si>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</si>
  <si>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</si>
  <si>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</si>
  <si>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</si>
  <si>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</si>
  <si>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</si>
  <si>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</si>
  <si>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</si>
  <si>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</si>
  <si>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</si>
  <si>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</si>
  <si>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</si>
  <si>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</si>
  <si>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</si>
  <si>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</si>
  <si>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</si>
  <si>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</si>
  <si>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</si>
  <si>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</si>
  <si>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</si>
  <si>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</si>
  <si>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</si>
  <si>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</si>
  <si>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</si>
  <si>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</si>
  <si>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</si>
  <si>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</si>
  <si>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</si>
  <si>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</si>
  <si>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</si>
  <si>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</si>
  <si>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</si>
  <si>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</si>
  <si>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</si>
  <si>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</si>
  <si>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</si>
  <si>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</si>
  <si>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</si>
  <si>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</si>
  <si>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</si>
  <si>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</si>
  <si>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</si>
  <si>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</si>
  <si>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</si>
  <si>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</si>
  <si>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</si>
  <si>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</si>
  <si>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</si>
  <si>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</si>
  <si>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</si>
  <si>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</si>
  <si>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</si>
  <si>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</si>
  <si>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</si>
  <si>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</si>
  <si>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</si>
  <si>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</si>
  <si>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</si>
  <si>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</si>
  <si>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</si>
  <si>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</si>
  <si>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</si>
  <si>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</si>
  <si>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</si>
  <si>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</si>
  <si>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</si>
  <si>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</si>
  <si>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</si>
  <si>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</si>
  <si>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</si>
  <si>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</si>
  <si>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</si>
  <si>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</si>
  <si>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</si>
  <si>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</si>
  <si>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</si>
  <si>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</si>
  <si>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</si>
  <si>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</si>
  <si>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</si>
  <si>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</si>
  <si>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</si>
  <si>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</si>
  <si>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</si>
  <si>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</si>
  <si>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</si>
  <si>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</si>
  <si>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</si>
  <si>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</si>
  <si>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</si>
  <si>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</si>
  <si>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</si>
  <si>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</si>
  <si>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</si>
  <si>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</si>
  <si>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</si>
  <si>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</si>
  <si>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</si>
  <si>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</si>
  <si>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</si>
  <si>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</si>
  <si>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</si>
  <si>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</si>
  <si>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</si>
  <si>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</si>
  <si>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</si>
  <si>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</si>
  <si>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</si>
  <si>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</si>
  <si>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</si>
  <si>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</si>
  <si>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</si>
  <si>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</si>
  <si>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</si>
  <si>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</si>
  <si>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</si>
  <si>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</si>
  <si>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</si>
  <si>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</si>
  <si>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</si>
  <si>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</si>
  <si>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</si>
  <si>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</si>
  <si>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</si>
  <si>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</si>
  <si>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</si>
  <si>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</si>
  <si>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</si>
  <si>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</si>
  <si>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</si>
  <si>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</si>
  <si>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</si>
  <si>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</si>
  <si>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</si>
  <si>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</si>
  <si>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</si>
  <si>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</si>
  <si>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</si>
  <si>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</si>
  <si>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</si>
  <si>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</si>
  <si>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</si>
  <si>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</si>
  <si>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</si>
  <si>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</si>
  <si>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</si>
  <si>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</si>
  <si>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</si>
  <si>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</si>
  <si>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</si>
  <si>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</si>
  <si>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</si>
  <si>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</si>
  <si>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</si>
  <si>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</si>
  <si>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</si>
  <si>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</si>
  <si>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</si>
  <si>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</si>
  <si>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</si>
  <si>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</si>
  <si>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</si>
  <si>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</si>
  <si>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</si>
  <si>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</si>
  <si>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</si>
  <si>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</si>
  <si>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</si>
  <si>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</si>
  <si>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</si>
  <si>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</si>
  <si>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</si>
  <si>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</si>
  <si>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</si>
  <si>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</si>
  <si>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</si>
  <si>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</si>
  <si>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</si>
  <si>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</si>
  <si>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</si>
  <si>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</si>
  <si>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</si>
  <si>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</si>
  <si>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</si>
  <si>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</si>
  <si>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</si>
  <si>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</si>
  <si>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</si>
  <si>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</si>
  <si>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</si>
  <si>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</si>
  <si>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</si>
  <si>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</si>
  <si>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</si>
  <si>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</si>
  <si>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</si>
  <si>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</si>
  <si>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</si>
  <si>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</si>
  <si>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</si>
  <si>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</si>
  <si>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</si>
  <si>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</si>
  <si>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</si>
  <si>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</si>
  <si>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</si>
  <si>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</si>
  <si>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</si>
  <si>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</si>
  <si>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</si>
  <si>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</si>
  <si>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</si>
  <si>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</si>
  <si>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</si>
  <si>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</si>
  <si>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</si>
  <si>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</si>
  <si>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</si>
  <si>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</si>
  <si>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</si>
  <si>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</si>
  <si>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</si>
  <si>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</si>
  <si>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</si>
  <si>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</si>
  <si>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</si>
  <si>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</si>
  <si>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</si>
  <si>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</si>
  <si>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</si>
  <si>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</si>
  <si>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</si>
  <si>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</si>
  <si>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</si>
  <si>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</si>
  <si>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</si>
  <si>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</si>
  <si>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</si>
  <si>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</si>
  <si>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</si>
  <si>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</si>
  <si>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</si>
  <si>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</si>
  <si>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</si>
  <si>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</si>
  <si>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</si>
  <si>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</si>
  <si>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</si>
  <si>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</si>
  <si>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</si>
  <si>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</si>
  <si>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</si>
  <si>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</si>
  <si>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</si>
  <si>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</si>
  <si>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</si>
  <si>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</si>
  <si>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</si>
  <si>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</si>
  <si>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</si>
  <si>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</si>
  <si>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</si>
  <si>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</si>
  <si>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</si>
  <si>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</si>
  <si>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</si>
  <si>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</si>
  <si>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</si>
  <si>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</si>
  <si>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</si>
  <si>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</si>
  <si>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</si>
  <si>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</si>
  <si>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</si>
  <si>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</si>
  <si>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</si>
  <si>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</si>
  <si>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</si>
  <si>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</si>
  <si>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</si>
  <si>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</si>
  <si>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</si>
  <si>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</si>
  <si>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</si>
  <si>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</si>
  <si>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</si>
  <si>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</si>
  <si>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</si>
  <si>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</si>
  <si>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</si>
  <si>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</si>
  <si>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</si>
  <si>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</si>
  <si>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</si>
  <si>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</si>
  <si>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</si>
  <si>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</si>
  <si>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</si>
  <si>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</si>
  <si>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</si>
  <si>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</si>
  <si>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</si>
  <si>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</si>
  <si>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</si>
  <si>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</si>
  <si>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</si>
  <si>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</si>
  <si>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</si>
  <si>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</si>
  <si>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</si>
  <si>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</si>
  <si>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</si>
  <si>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</si>
  <si>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</si>
  <si>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</si>
  <si>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</si>
  <si>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</si>
  <si>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</si>
  <si>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</si>
  <si>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</si>
  <si>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</si>
  <si>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</si>
  <si>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</si>
  <si>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</si>
  <si>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</si>
  <si>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</si>
  <si>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</si>
  <si>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</si>
  <si>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</si>
  <si>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</si>
  <si>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</si>
  <si>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</si>
  <si>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</si>
  <si>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</si>
  <si>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</si>
  <si>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</si>
  <si>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</si>
  <si>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</si>
  <si>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</si>
  <si>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</si>
  <si>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</si>
  <si>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</si>
  <si>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</si>
  <si>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</si>
  <si>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</si>
  <si>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</si>
  <si>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</si>
  <si>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</si>
  <si>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</si>
  <si>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</si>
  <si>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</si>
  <si>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</si>
  <si>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</si>
  <si>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</si>
  <si>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</si>
  <si>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</si>
  <si>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</si>
  <si>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</si>
  <si>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</si>
  <si>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</si>
  <si>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</si>
  <si>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</si>
  <si>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</si>
  <si>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</si>
  <si>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</si>
  <si>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</si>
  <si>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</si>
  <si>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</si>
  <si>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</si>
  <si>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</si>
  <si>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</si>
  <si>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</si>
  <si>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</si>
  <si>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</si>
  <si>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</si>
  <si>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</si>
  <si>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</si>
  <si>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</si>
  <si>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</si>
  <si>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</si>
  <si>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</si>
  <si>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</si>
  <si>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</si>
  <si>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</si>
  <si>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</si>
  <si>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</si>
  <si>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</si>
  <si>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</si>
  <si>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</si>
  <si>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</si>
  <si>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</si>
  <si>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</si>
  <si>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</si>
  <si>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</si>
  <si>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</si>
  <si>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</si>
  <si>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</si>
  <si>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</si>
  <si>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</si>
  <si>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</si>
  <si>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</si>
  <si>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</si>
  <si>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</si>
  <si>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</si>
  <si>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</si>
  <si>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</si>
  <si>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</si>
  <si>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</si>
  <si>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</si>
  <si>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</si>
  <si>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</si>
  <si>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</si>
  <si>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</si>
  <si>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</si>
  <si>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</si>
  <si>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</si>
  <si>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</si>
  <si>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</si>
  <si>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</si>
  <si>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</si>
  <si>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</si>
  <si>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</si>
  <si>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</si>
  <si>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</si>
  <si>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</si>
  <si>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</si>
  <si>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</si>
  <si>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</si>
  <si>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</si>
  <si>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</si>
  <si>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</si>
  <si>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</si>
  <si>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</si>
  <si>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</si>
  <si>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</si>
  <si>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</si>
  <si>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</si>
  <si>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</si>
  <si>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</si>
  <si>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</si>
  <si>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</si>
  <si>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</si>
  <si>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</si>
  <si>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</si>
  <si>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</si>
  <si>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</si>
  <si>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</si>
  <si>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</si>
  <si>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</si>
  <si>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</si>
  <si>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</si>
  <si>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</si>
  <si>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</si>
  <si>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</si>
  <si>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</si>
  <si>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</si>
  <si>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</si>
  <si>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</si>
  <si>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</si>
  <si>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</si>
  <si>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</si>
  <si>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</si>
  <si>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</si>
  <si>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</si>
  <si>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</si>
  <si>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</si>
  <si>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</si>
  <si>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</si>
  <si>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</si>
  <si>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</si>
  <si>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</si>
  <si>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</si>
  <si>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</si>
  <si>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</si>
  <si>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</si>
  <si>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</si>
  <si>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</si>
  <si>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</si>
  <si>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</si>
  <si>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</si>
  <si>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</si>
  <si>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</si>
  <si>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</si>
  <si>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</si>
  <si>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</si>
  <si>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</si>
  <si>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</si>
  <si>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</si>
  <si>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</si>
  <si>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</si>
  <si>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</si>
  <si>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</si>
  <si>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</si>
  <si>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</si>
  <si>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</si>
  <si>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</si>
  <si>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</si>
  <si>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</si>
  <si>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</si>
  <si>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</si>
  <si>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</si>
  <si>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</si>
  <si>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</si>
  <si>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</si>
  <si>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</si>
  <si>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</si>
  <si>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</si>
  <si>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</si>
  <si>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</si>
  <si>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</si>
  <si>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</si>
  <si>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</si>
  <si>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</si>
  <si>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</si>
  <si>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</si>
  <si>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</si>
  <si>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</si>
  <si>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</si>
  <si>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</si>
  <si>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</si>
  <si>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</si>
  <si>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</si>
  <si>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</si>
  <si>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</si>
  <si>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</si>
  <si>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</si>
  <si>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</si>
  <si>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</si>
  <si>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</si>
  <si>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</si>
  <si>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</si>
  <si>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</si>
  <si>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</si>
  <si>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</si>
  <si>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</si>
  <si>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</si>
  <si>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</si>
  <si>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</si>
  <si>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</si>
  <si>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</si>
  <si>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</si>
  <si>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</si>
  <si>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</si>
  <si>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</si>
  <si>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</si>
  <si>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</si>
  <si>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</si>
  <si>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</si>
  <si>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</si>
  <si>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</si>
  <si>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</si>
  <si>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</si>
  <si>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</si>
  <si>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</si>
  <si>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</si>
  <si>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</si>
  <si>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</si>
  <si>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</si>
  <si>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</si>
  <si>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</si>
  <si>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</si>
  <si>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</si>
  <si>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</si>
  <si>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</si>
  <si>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</si>
  <si>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</si>
  <si>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</si>
  <si>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</si>
  <si>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</si>
  <si>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</si>
  <si>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</si>
  <si>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</si>
  <si>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</si>
  <si>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</si>
  <si>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</si>
  <si>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</si>
  <si>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</si>
  <si>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</si>
  <si>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</si>
  <si>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</si>
  <si>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</si>
  <si>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</si>
  <si>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</si>
  <si>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</si>
  <si>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</si>
  <si>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</si>
  <si>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</si>
  <si>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</si>
  <si>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</si>
  <si>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</si>
  <si>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</si>
  <si>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</si>
  <si>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</si>
  <si>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</si>
  <si>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</si>
  <si>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</si>
  <si>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</si>
  <si>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</si>
  <si>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</si>
  <si>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</si>
  <si>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</si>
  <si>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</si>
  <si>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</si>
  <si>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</si>
  <si>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</si>
  <si>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</si>
  <si>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</si>
  <si>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</si>
  <si>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</si>
  <si>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</si>
  <si>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</si>
  <si>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</si>
  <si>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</si>
  <si>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</si>
  <si>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</si>
  <si>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</si>
  <si>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</si>
  <si>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</si>
  <si>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</si>
  <si>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</si>
  <si>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</si>
  <si>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</si>
  <si>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</si>
  <si>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</si>
  <si>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</si>
  <si>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</si>
  <si>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</si>
  <si>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</si>
  <si>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</si>
  <si>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</si>
  <si>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</si>
  <si>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</si>
  <si>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</si>
  <si>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</si>
  <si>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</si>
  <si>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</si>
  <si>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</si>
  <si>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</si>
  <si>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</si>
  <si>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</si>
  <si>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</si>
  <si>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</si>
  <si>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</si>
  <si>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</si>
  <si>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</si>
  <si>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</si>
  <si>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</si>
  <si>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</si>
  <si>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</si>
  <si>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</si>
  <si>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</si>
  <si>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</si>
  <si>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</si>
  <si>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</si>
  <si>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</si>
  <si>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</si>
  <si>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</si>
  <si>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</si>
  <si>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</si>
  <si>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</si>
  <si>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</si>
  <si>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</si>
  <si>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</si>
  <si>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</si>
  <si>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</si>
  <si>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</si>
  <si>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</si>
  <si>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</si>
  <si>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</si>
  <si>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</si>
  <si>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</si>
  <si>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</si>
  <si>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</si>
  <si>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</si>
  <si>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</si>
  <si>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</si>
  <si>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</si>
  <si>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</si>
  <si>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</si>
  <si>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</si>
  <si>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</si>
  <si>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</si>
  <si>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</si>
  <si>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</si>
  <si>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</si>
  <si>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</si>
  <si>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</si>
  <si>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</si>
  <si>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</si>
  <si>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</si>
  <si>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</si>
  <si>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</si>
  <si>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</si>
  <si>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</si>
  <si>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</si>
  <si>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</si>
  <si>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</si>
  <si>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</si>
  <si>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</si>
  <si>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</si>
  <si>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</si>
  <si>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</si>
  <si>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</si>
  <si>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</si>
  <si>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</si>
  <si>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</si>
  <si>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</si>
  <si>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</si>
  <si>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</si>
  <si>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</si>
  <si>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</si>
  <si>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</si>
  <si>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</si>
  <si>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</si>
  <si>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</si>
  <si>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</si>
  <si>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</si>
  <si>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</si>
  <si>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</si>
  <si>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</si>
  <si>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</si>
  <si>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</si>
  <si>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</si>
  <si>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</si>
  <si>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</si>
  <si>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</si>
  <si>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</si>
  <si>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</si>
  <si>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</si>
  <si>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</si>
  <si>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</si>
  <si>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</si>
  <si>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</si>
  <si>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</si>
  <si>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</si>
  <si>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</si>
  <si>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</si>
  <si>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</si>
  <si>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</si>
  <si>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</si>
  <si>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</si>
  <si>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</si>
  <si>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</si>
  <si>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</si>
  <si>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</si>
  <si>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</si>
  <si>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</si>
  <si>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</si>
  <si>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</si>
  <si>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</si>
  <si>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</si>
  <si>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</si>
  <si>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</si>
  <si>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</si>
  <si>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</si>
  <si>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</si>
  <si>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</si>
  <si>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</si>
  <si>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</si>
  <si>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</si>
  <si>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</si>
  <si>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</si>
  <si>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</si>
  <si>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</si>
  <si>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</si>
  <si>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</si>
  <si>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</si>
  <si>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</si>
  <si>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</si>
  <si>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</si>
  <si>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</si>
  <si>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</si>
  <si>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</si>
  <si>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</si>
  <si>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</si>
  <si>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</si>
  <si>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</si>
  <si>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</si>
  <si>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</si>
  <si>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</si>
  <si>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</si>
  <si>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</si>
  <si>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</si>
  <si>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</si>
  <si>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</si>
  <si>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</si>
  <si>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</si>
  <si>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</si>
  <si>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</si>
  <si>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</si>
  <si>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</si>
  <si>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</si>
  <si>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</si>
  <si>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</si>
  <si>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</si>
  <si>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</si>
  <si>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</si>
  <si>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</si>
  <si>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</si>
  <si>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</si>
  <si>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</si>
  <si>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</si>
  <si>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</si>
  <si>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</si>
  <si>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</si>
  <si>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</si>
  <si>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</si>
  <si>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</si>
  <si>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</si>
  <si>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</si>
  <si>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</si>
  <si>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</si>
  <si>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</si>
  <si>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</si>
  <si>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</si>
  <si>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</si>
  <si>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</si>
  <si>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</si>
  <si>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</si>
  <si>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</si>
  <si>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</si>
  <si>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</si>
  <si>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</si>
  <si>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</si>
  <si>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</si>
  <si>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</si>
  <si>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</si>
  <si>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</si>
  <si>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</si>
  <si>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</si>
  <si>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</si>
  <si>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</si>
  <si>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</si>
  <si>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</si>
  <si>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</si>
  <si>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</si>
  <si>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</si>
  <si>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</si>
  <si>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</si>
  <si>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</si>
  <si>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</si>
  <si>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</si>
  <si>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</si>
  <si>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</si>
  <si>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</si>
  <si>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</si>
  <si>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</si>
  <si>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</si>
  <si>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</si>
  <si>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</si>
  <si>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</si>
  <si>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</si>
  <si>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</si>
  <si>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</si>
  <si>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</si>
  <si>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</si>
  <si>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</si>
  <si>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</si>
  <si>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</si>
  <si>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</si>
  <si>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</si>
  <si>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</si>
  <si>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</si>
  <si>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</si>
  <si>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</si>
  <si>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</si>
  <si>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</si>
  <si>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</si>
  <si>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</si>
  <si>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</si>
  <si>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</si>
  <si>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</si>
  <si>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</si>
  <si>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</si>
  <si>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</si>
  <si>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</si>
  <si>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</si>
  <si>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</si>
  <si>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</si>
  <si>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</si>
  <si>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</si>
  <si>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</si>
  <si>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</si>
  <si>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</si>
  <si>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</si>
  <si>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</si>
  <si>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</si>
  <si>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</si>
  <si>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</si>
  <si>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</si>
  <si>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</si>
  <si>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</si>
  <si>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</si>
  <si>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</si>
  <si>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</si>
  <si>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</si>
  <si>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</si>
  <si>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</si>
  <si>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</si>
  <si>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</si>
  <si>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</si>
  <si>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</si>
  <si>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</si>
  <si>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</si>
  <si>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</si>
  <si>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</si>
  <si>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</si>
  <si>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</si>
  <si>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</si>
  <si>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</si>
  <si>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</si>
  <si>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</si>
  <si>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</si>
  <si>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</si>
  <si>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</si>
  <si>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</si>
  <si>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</si>
  <si>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</si>
  <si>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</si>
  <si>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</si>
  <si>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</si>
  <si>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</si>
  <si>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</si>
  <si>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</si>
  <si>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</si>
  <si>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</si>
  <si>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</si>
  <si>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</si>
  <si>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</si>
  <si>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</si>
  <si>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</si>
  <si>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</si>
  <si>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</si>
  <si>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</si>
  <si>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</si>
  <si>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</si>
  <si>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</si>
  <si>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</si>
  <si>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</si>
  <si>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</si>
  <si>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</si>
  <si>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</si>
  <si>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</si>
  <si>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</si>
  <si>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</si>
  <si>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</si>
  <si>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</si>
  <si>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</si>
  <si>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</si>
  <si>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</si>
  <si>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</si>
  <si>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</si>
  <si>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</si>
  <si>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</si>
  <si>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</si>
  <si>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</si>
  <si>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</si>
  <si>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</si>
  <si>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</si>
  <si>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</si>
  <si>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</si>
  <si>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</si>
  <si>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</si>
  <si>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</si>
  <si>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</si>
  <si>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</si>
  <si>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</si>
  <si>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</si>
  <si>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</si>
  <si>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</si>
  <si>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</si>
  <si>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</si>
  <si>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</si>
  <si>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</si>
  <si>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</si>
  <si>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</si>
  <si>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</si>
  <si>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</si>
  <si>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</si>
  <si>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</si>
  <si>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</si>
  <si>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</si>
  <si>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</si>
  <si>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</si>
  <si>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</si>
  <si>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</si>
  <si>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</si>
  <si>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</si>
  <si>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</si>
  <si>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</si>
  <si>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</si>
  <si>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</si>
  <si>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</si>
  <si>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</si>
  <si>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</si>
  <si>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</si>
  <si>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</si>
  <si>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</si>
  <si>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</si>
  <si>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</si>
  <si>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</si>
  <si>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</si>
  <si>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</si>
  <si>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</si>
  <si>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</si>
  <si>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</si>
  <si>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</si>
  <si>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</si>
  <si>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</si>
  <si>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</si>
  <si>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</si>
  <si>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</si>
  <si>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</si>
  <si>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</si>
  <si>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</si>
  <si>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</si>
  <si>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</si>
  <si>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</si>
  <si>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</si>
  <si>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</si>
  <si>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</si>
  <si>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</si>
  <si>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</si>
  <si>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</si>
  <si>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</si>
  <si>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</si>
  <si>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</si>
  <si>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</si>
  <si>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</si>
  <si>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</si>
  <si>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</si>
  <si>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</si>
  <si>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</si>
  <si>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</si>
  <si>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</si>
  <si>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</si>
  <si>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</si>
  <si>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</si>
  <si>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</si>
  <si>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</si>
  <si>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</si>
  <si>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</si>
  <si>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</si>
  <si>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</si>
  <si>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</si>
  <si>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</si>
  <si>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</si>
  <si>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</si>
  <si>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</si>
  <si>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</si>
  <si>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</si>
  <si>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</si>
  <si>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</si>
  <si>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</si>
  <si>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</si>
  <si>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</si>
  <si>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</si>
  <si>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</si>
  <si>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</si>
  <si>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</si>
  <si>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</si>
  <si>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</si>
  <si>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</si>
  <si>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</si>
  <si>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</si>
  <si>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</si>
  <si>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</si>
  <si>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</si>
  <si>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</si>
  <si>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</si>
  <si>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</si>
  <si>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</si>
  <si>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</si>
  <si>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</si>
  <si>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</si>
  <si>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</si>
  <si>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</si>
  <si>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</si>
  <si>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</si>
  <si>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</si>
  <si>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</si>
  <si>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</si>
  <si>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</si>
  <si>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</si>
  <si>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</si>
  <si>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</si>
  <si>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</si>
  <si>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</si>
  <si>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</si>
  <si>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</si>
  <si>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</si>
  <si>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</si>
  <si>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</si>
  <si>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</si>
  <si>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</si>
  <si>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</si>
  <si>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</si>
  <si>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</si>
  <si>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</si>
  <si>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</si>
  <si>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</si>
  <si>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</si>
  <si>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</si>
  <si>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</si>
  <si>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</si>
  <si>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</si>
  <si>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</si>
  <si>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</si>
  <si>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</si>
  <si>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</si>
  <si>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</si>
  <si>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</si>
  <si>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</si>
  <si>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</si>
  <si>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</si>
  <si>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</si>
  <si>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</si>
  <si>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</si>
  <si>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</si>
  <si>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</si>
  <si>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</si>
  <si>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</si>
  <si>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</si>
  <si>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</si>
  <si>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</si>
  <si>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</si>
  <si>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</si>
  <si>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</si>
  <si>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</si>
  <si>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</si>
  <si>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</si>
  <si>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</si>
  <si>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</si>
  <si>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</si>
  <si>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</si>
  <si>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</si>
  <si>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</si>
  <si>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</si>
  <si>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</si>
  <si>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</si>
  <si>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</si>
  <si>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</si>
  <si>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</si>
  <si>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</si>
  <si>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</si>
  <si>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</si>
  <si>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</si>
  <si>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</si>
  <si>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</si>
  <si>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</si>
  <si>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</si>
  <si>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</si>
  <si>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</si>
  <si>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</si>
  <si>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</si>
  <si>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</si>
  <si>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</si>
  <si>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</si>
  <si>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</si>
  <si>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</si>
  <si>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</si>
  <si>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</si>
  <si>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</si>
  <si>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</si>
  <si>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</si>
  <si>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</si>
  <si>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</si>
  <si>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</si>
  <si>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</si>
  <si>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</si>
  <si>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</si>
  <si>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</si>
  <si>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</si>
  <si>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</si>
  <si>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</si>
  <si>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</si>
  <si>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</si>
  <si>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</si>
  <si>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</si>
  <si>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</si>
  <si>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</si>
  <si>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</si>
  <si>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</si>
  <si>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</si>
  <si>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</si>
  <si>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</si>
  <si>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</si>
  <si>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</si>
  <si>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</si>
  <si>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</si>
  <si>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</si>
  <si>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</si>
  <si>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</si>
  <si>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</si>
  <si>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</si>
  <si>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</si>
  <si>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</si>
  <si>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</si>
  <si>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</si>
  <si>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</si>
  <si>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</si>
  <si>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</si>
  <si>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</si>
  <si>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</si>
  <si>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</si>
  <si>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</si>
  <si>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</si>
  <si>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</si>
  <si>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</si>
  <si>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</si>
  <si>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</si>
  <si>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</si>
  <si>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</si>
  <si>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</si>
  <si>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</si>
  <si>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</si>
  <si>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</si>
  <si>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</si>
  <si>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</si>
  <si>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</si>
  <si>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</si>
  <si>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</si>
  <si>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</si>
  <si>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</si>
  <si>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</si>
  <si>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</si>
  <si>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</si>
  <si>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</si>
  <si>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</si>
  <si>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</si>
  <si>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</si>
  <si>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</si>
  <si>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</si>
  <si>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</si>
  <si>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</si>
  <si>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</si>
  <si>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</si>
  <si>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</si>
  <si>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</si>
  <si>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</si>
  <si>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</si>
  <si>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</si>
  <si>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</si>
  <si>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</si>
  <si>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</si>
  <si>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</si>
  <si>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</si>
  <si>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</si>
  <si>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</si>
  <si>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</si>
  <si>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</si>
  <si>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</si>
  <si>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</si>
  <si>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</si>
  <si>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</si>
  <si>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</si>
  <si>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</si>
  <si>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</si>
  <si>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</si>
  <si>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</si>
  <si>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</si>
  <si>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</si>
  <si>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</si>
  <si>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</si>
  <si>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</si>
  <si>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</si>
  <si>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</si>
  <si>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</si>
  <si>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</si>
  <si>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</si>
  <si>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</si>
  <si>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</si>
  <si>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</si>
  <si>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</si>
  <si>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</si>
  <si>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</si>
  <si>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</si>
  <si>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</si>
  <si>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</si>
  <si>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</si>
  <si>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</si>
  <si>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</si>
  <si>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</si>
  <si>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</si>
  <si>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</si>
  <si>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</si>
  <si>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</si>
  <si>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</si>
  <si>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</si>
  <si>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</si>
  <si>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</si>
  <si>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</si>
  <si>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</si>
  <si>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</si>
  <si>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</si>
  <si>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</si>
  <si>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</si>
  <si>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</si>
  <si>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</si>
  <si>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</si>
  <si>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</si>
  <si>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</si>
  <si>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</si>
  <si>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</si>
  <si>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</si>
  <si>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</si>
  <si>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</si>
  <si>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</si>
  <si>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</si>
  <si>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</si>
  <si>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</si>
  <si>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</si>
  <si>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</si>
  <si>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</si>
  <si>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</si>
  <si>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</si>
  <si>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</si>
  <si>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</si>
  <si>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</si>
  <si>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</si>
  <si>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</si>
  <si>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</si>
  <si>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</si>
  <si>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</si>
  <si>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</si>
  <si>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</si>
  <si>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</si>
  <si>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</si>
  <si>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</si>
  <si>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</si>
  <si>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</si>
  <si>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</si>
  <si>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</si>
  <si>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</si>
  <si>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</si>
  <si>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</si>
  <si>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</si>
  <si>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</si>
  <si>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</si>
  <si>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</si>
  <si>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</si>
  <si>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</si>
  <si>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</si>
  <si>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</si>
  <si>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</si>
  <si>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</si>
  <si>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</si>
  <si>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</si>
  <si>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</si>
  <si>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</si>
  <si>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</si>
  <si>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</si>
  <si>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</si>
  <si>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</si>
  <si>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</si>
  <si>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</si>
  <si>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</si>
  <si>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</si>
  <si>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</si>
  <si>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</si>
  <si>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</si>
  <si>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</si>
  <si>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</si>
  <si>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</si>
  <si>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</si>
  <si>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</si>
  <si>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</si>
  <si>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</si>
  <si>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</si>
  <si>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</si>
  <si>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</si>
  <si>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</si>
  <si>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</si>
  <si>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</si>
  <si>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</si>
  <si>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</si>
  <si>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</si>
  <si>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</si>
  <si>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</si>
  <si>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</si>
  <si>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</si>
  <si>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</si>
  <si>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</si>
  <si>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</si>
  <si>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</si>
  <si>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</si>
  <si>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</si>
  <si>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</si>
  <si>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</si>
  <si>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</si>
  <si>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</si>
  <si>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</si>
  <si>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</si>
  <si>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</si>
  <si>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</si>
  <si>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</si>
  <si>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</si>
  <si>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</si>
  <si>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</si>
  <si>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</si>
  <si>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</si>
  <si>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</si>
  <si>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</si>
  <si>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</si>
  <si>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</si>
  <si>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</si>
  <si>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</si>
  <si>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</si>
  <si>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</si>
  <si>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</si>
  <si>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</si>
  <si>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</si>
  <si>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</si>
  <si>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</si>
  <si>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</si>
  <si>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</si>
  <si>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</si>
  <si>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</si>
  <si>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</si>
  <si>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</si>
  <si>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</si>
  <si>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</si>
  <si>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</si>
  <si>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</si>
  <si>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</si>
  <si>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</si>
  <si>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</si>
  <si>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</si>
  <si>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</si>
  <si>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</si>
  <si>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</si>
  <si>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</si>
  <si>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</si>
  <si>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</si>
  <si>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</si>
  <si>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</si>
  <si>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</si>
  <si>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</si>
  <si>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</si>
  <si>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</si>
  <si>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</si>
  <si>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</si>
  <si>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</si>
  <si>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</si>
  <si>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</si>
  <si>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</si>
  <si>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</si>
  <si>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</si>
  <si>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</si>
  <si>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</si>
  <si>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</si>
  <si>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</si>
  <si>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</si>
  <si>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</si>
  <si>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</si>
  <si>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</si>
  <si>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</si>
  <si>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</si>
  <si>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</si>
  <si>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</si>
  <si>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</si>
  <si>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</si>
  <si>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</si>
  <si>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</si>
  <si>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</si>
  <si>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</si>
  <si>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</si>
  <si>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</si>
  <si>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</si>
  <si>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</si>
  <si>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</si>
  <si>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</si>
  <si>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</si>
  <si>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</si>
  <si>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</si>
  <si>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</si>
  <si>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</si>
  <si>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</si>
  <si>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</si>
  <si>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</si>
  <si>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</si>
  <si>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</si>
  <si>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</si>
  <si>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</si>
  <si>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</si>
  <si>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</si>
  <si>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</si>
  <si>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</si>
  <si>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</si>
  <si>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</si>
  <si>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</si>
  <si>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</si>
  <si>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</si>
  <si>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</si>
  <si>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</si>
  <si>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</si>
  <si>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</si>
  <si>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</si>
  <si>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</si>
  <si>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</si>
  <si>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</si>
  <si>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</si>
  <si>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</si>
  <si>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</si>
  <si>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</si>
  <si>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</si>
  <si>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</si>
  <si>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</si>
  <si>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</si>
  <si>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</si>
  <si>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</si>
  <si>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</si>
  <si>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</si>
  <si>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</si>
  <si>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MORTGAGE</t>
  </si>
  <si>
    <t>https://www.coveredbondlabel.com/issuer/29-caixabank-sa</t>
  </si>
  <si>
    <t>No</t>
  </si>
  <si>
    <t>Yes</t>
  </si>
  <si>
    <t>Sustainalytics</t>
  </si>
  <si>
    <t>https://www.caixabank.com/en/shareholders-investors/fixed-income-investors/sdg-bonds.html</t>
  </si>
  <si>
    <t>Andalucia</t>
  </si>
  <si>
    <t>Aragon</t>
  </si>
  <si>
    <t>Asturias</t>
  </si>
  <si>
    <t>Balearic Islands</t>
  </si>
  <si>
    <t>Basque Country</t>
  </si>
  <si>
    <t>Canary Islands</t>
  </si>
  <si>
    <t>Cantabria</t>
  </si>
  <si>
    <t>Castilla-La Mancha</t>
  </si>
  <si>
    <t>Castilla-Leon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</si>
  <si>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</si>
  <si>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</si>
  <si>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</si>
  <si>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</si>
  <si>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</si>
  <si>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</si>
  <si>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</si>
  <si>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</si>
  <si>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</si>
  <si>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</si>
  <si>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</si>
  <si>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</si>
  <si>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</si>
  <si>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</si>
  <si>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</si>
  <si>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</si>
  <si>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</si>
  <si>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</si>
  <si>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</si>
  <si>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</si>
  <si>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</si>
  <si>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</si>
  <si>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</si>
  <si>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</si>
  <si>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</si>
  <si>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</si>
  <si>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</si>
  <si>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</si>
  <si>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</si>
  <si>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</si>
  <si>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</si>
  <si>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</si>
  <si>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</si>
  <si>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</si>
  <si>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</si>
  <si>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</si>
  <si>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</si>
  <si>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</si>
  <si>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</si>
  <si>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</si>
  <si>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</si>
  <si>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</si>
  <si>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Reporting Date: 30/09/24</t>
  </si>
  <si>
    <t>Cut-off Date: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</si>
</sst>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EBF1DE"/>
        <bgColor rgb="FF000000"/>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3" fontId="2" fillId="8" borderId="0" xfId="0" applyNumberFormat="1" applyFont="1" applyFill="1" applyAlignment="1" applyProtection="1">
      <alignment horizontal="center" vertical="center" wrapText="1"/>
    </xf>
    <xf numFmtId="166" fontId="2" fillId="0" borderId="0" xfId="0" applyNumberFormat="1" applyFont="1" applyAlignment="1" applyProtection="1">
      <alignment horizontal="center" vertical="center" wrapText="1"/>
    </xf>
    <xf numFmtId="167" fontId="52" fillId="9" borderId="0" xfId="0" applyNumberFormat="1" applyFont="1" applyFill="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10" fontId="2" fillId="8" borderId="0" xfId="0" applyNumberFormat="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8" borderId="0" xfId="0" applyFont="1" applyFill="1" applyAlignment="1" applyProtection="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2.vml.rels><?xml version="1.0" encoding="UTF-8"?>

<Relationships xmlns="http://schemas.openxmlformats.org/package/2006/relationships">
  <Relationship Id="rId1" Type="http://schemas.openxmlformats.org/officeDocument/2006/relationships/image" Target="../media/image1.jpeg"/>
</Relationships>

</file>

<file path=xl/drawings/_rels/vmlDrawing14.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3.vml"/>
  <Relationship Id="rId3" Type="http://schemas.openxmlformats.org/officeDocument/2006/relationships/vmlDrawing" Target="../drawings/vmlDrawing14.vml"/>
  <Relationship Id="rId4" Type="http://schemas.openxmlformats.org/officeDocument/2006/relationships/comments" Target="../comments5.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5.vml"/>
  <Relationship Id="rId3" Type="http://schemas.openxmlformats.org/officeDocument/2006/relationships/comments" Target="../comments6.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 Id="rId3" Type="http://schemas.openxmlformats.org/officeDocument/2006/relationships/vmlDrawing" Target="../drawings/vmlDrawing12.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48" sqref="U48"/>
    </sheetView>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26" sqref="C26"/>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7" t="s">
        <v>1503</v>
      </c>
      <c r="B1" s="257"/>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240"/>
      <c r="D14" s="240"/>
      <c r="E14" s="57"/>
      <c r="F14" s="57"/>
      <c r="G14" s="57"/>
      <c r="H14" s="49"/>
      <c r="L14" s="49"/>
      <c r="M14" s="49"/>
    </row>
    <row r="15" spans="1:13" x14ac:dyDescent="0.25">
      <c r="A15" s="51" t="s">
        <v>1404</v>
      </c>
      <c r="B15" s="68" t="s">
        <v>400</v>
      </c>
      <c r="C15" s="231"/>
      <c r="D15" s="231"/>
      <c r="E15" s="57"/>
      <c r="F15" s="57"/>
      <c r="G15" s="57"/>
      <c r="H15" s="49"/>
      <c r="L15" s="49"/>
      <c r="M15" s="49"/>
    </row>
    <row r="16" spans="1:13" x14ac:dyDescent="0.25">
      <c r="A16" s="51" t="s">
        <v>1405</v>
      </c>
      <c r="B16" s="68" t="s">
        <v>1393</v>
      </c>
      <c r="C16" s="231"/>
      <c r="D16" s="231"/>
      <c r="E16" s="57"/>
      <c r="F16" s="57"/>
      <c r="G16" s="57"/>
      <c r="H16" s="49"/>
      <c r="L16" s="49"/>
      <c r="M16" s="49"/>
    </row>
    <row r="17" spans="1:13" x14ac:dyDescent="0.25">
      <c r="A17" s="51" t="s">
        <v>1406</v>
      </c>
      <c r="B17" s="68" t="s">
        <v>1394</v>
      </c>
      <c r="C17" s="231"/>
      <c r="D17" s="231"/>
      <c r="E17" s="57"/>
      <c r="F17" s="57"/>
      <c r="G17" s="57"/>
      <c r="H17" s="49"/>
      <c r="L17" s="49"/>
      <c r="M17" s="49"/>
    </row>
    <row r="18" spans="1:13" x14ac:dyDescent="0.25">
      <c r="A18" s="51" t="s">
        <v>1407</v>
      </c>
      <c r="B18" s="68" t="s">
        <v>1395</v>
      </c>
      <c r="C18" s="231"/>
      <c r="D18" s="231"/>
      <c r="E18" s="57"/>
      <c r="F18" s="57"/>
      <c r="G18" s="57"/>
      <c r="H18" s="49"/>
      <c r="L18" s="49"/>
      <c r="M18" s="49"/>
    </row>
    <row r="19" spans="1:13" x14ac:dyDescent="0.25">
      <c r="A19" s="51" t="s">
        <v>1408</v>
      </c>
      <c r="B19" s="68" t="s">
        <v>1396</v>
      </c>
      <c r="C19" s="231"/>
      <c r="D19" s="231"/>
      <c r="E19" s="57"/>
      <c r="F19" s="57"/>
      <c r="G19" s="57"/>
      <c r="H19" s="49"/>
      <c r="L19" s="49"/>
      <c r="M19" s="49"/>
    </row>
    <row r="20" spans="1:13" x14ac:dyDescent="0.25">
      <c r="A20" s="51" t="s">
        <v>1409</v>
      </c>
      <c r="B20" s="68" t="s">
        <v>1397</v>
      </c>
      <c r="C20" s="231"/>
      <c r="D20" s="231"/>
      <c r="E20" s="57"/>
      <c r="F20" s="57"/>
      <c r="G20" s="57"/>
      <c r="H20" s="49"/>
      <c r="L20" s="49"/>
      <c r="M20" s="49"/>
    </row>
    <row r="21" spans="1:13" x14ac:dyDescent="0.25">
      <c r="A21" s="51" t="s">
        <v>1410</v>
      </c>
      <c r="B21" s="68" t="s">
        <v>1398</v>
      </c>
      <c r="C21" s="231"/>
      <c r="D21" s="231"/>
      <c r="E21" s="57"/>
      <c r="F21" s="57"/>
      <c r="G21" s="57"/>
      <c r="H21" s="49"/>
      <c r="L21" s="49"/>
      <c r="M21" s="49"/>
    </row>
    <row r="22" spans="1:13" x14ac:dyDescent="0.25">
      <c r="A22" s="51" t="s">
        <v>1411</v>
      </c>
      <c r="B22" s="68" t="s">
        <v>1399</v>
      </c>
      <c r="C22" s="231"/>
      <c r="D22" s="231"/>
      <c r="E22" s="57"/>
      <c r="F22" s="57"/>
      <c r="G22" s="57"/>
      <c r="H22" s="49"/>
      <c r="L22" s="49"/>
      <c r="M22" s="49"/>
    </row>
    <row r="23" spans="1:13" x14ac:dyDescent="0.25">
      <c r="A23" s="51" t="s">
        <v>1412</v>
      </c>
      <c r="B23" s="68" t="s">
        <v>1481</v>
      </c>
      <c r="C23" s="231"/>
      <c r="D23" s="231"/>
      <c r="E23" s="57"/>
      <c r="F23" s="57"/>
      <c r="G23" s="57"/>
      <c r="H23" s="49"/>
      <c r="L23" s="49"/>
      <c r="M23" s="49"/>
    </row>
    <row r="24" spans="1:13" x14ac:dyDescent="0.25">
      <c r="A24" s="51" t="s">
        <v>1483</v>
      </c>
      <c r="B24" s="68" t="s">
        <v>1482</v>
      </c>
      <c r="C24" s="231" t="s">
        <v>3122</v>
      </c>
      <c r="D24" s="231" t="s">
        <v>3123</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27">
        <v>9.0344830704497507</v>
      </c>
      <c r="H75" s="49"/>
    </row>
    <row r="76" spans="1:14" x14ac:dyDescent="0.25">
      <c r="A76" s="51" t="s">
        <v>1464</v>
      </c>
      <c r="B76" s="51" t="s">
        <v>3033</v>
      </c>
      <c r="C76" s="227">
        <v>17.043541842516998</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C82" s="233">
        <v>1.33371236883922E-2</v>
      </c>
      <c r="D82" s="233">
        <v>7.4814906780672902E-3</v>
      </c>
      <c r="E82" s="241" t="s">
        <v>1206</v>
      </c>
      <c r="F82" s="241" t="s">
        <v>1206</v>
      </c>
      <c r="G82" s="233">
        <v>1.2845647453991357E-2</v>
      </c>
      <c r="H82" s="49"/>
    </row>
    <row r="83" spans="1:8" x14ac:dyDescent="0.25">
      <c r="A83" s="51" t="s">
        <v>1471</v>
      </c>
      <c r="B83" s="51" t="s">
        <v>1488</v>
      </c>
      <c r="C83" s="233">
        <v>5.1119529032962209E-4</v>
      </c>
      <c r="D83" s="233">
        <v>5.340934410209097E-4</v>
      </c>
      <c r="E83" s="241" t="s">
        <v>1206</v>
      </c>
      <c r="F83" s="241" t="s">
        <v>1206</v>
      </c>
      <c r="G83" s="233">
        <v>5.131171827803025E-4</v>
      </c>
      <c r="H83" s="49"/>
    </row>
    <row r="84" spans="1:8" x14ac:dyDescent="0.25">
      <c r="A84" s="51" t="s">
        <v>1472</v>
      </c>
      <c r="B84" s="51" t="s">
        <v>1486</v>
      </c>
      <c r="C84" s="233">
        <v>4.03987838662123E-4</v>
      </c>
      <c r="D84" s="233">
        <v>3.2094124666880489E-4</v>
      </c>
      <c r="E84" s="241" t="s">
        <v>1206</v>
      </c>
      <c r="F84" s="241" t="s">
        <v>1206</v>
      </c>
      <c r="G84" s="233">
        <v>3.9701755445190452E-4</v>
      </c>
      <c r="H84" s="49"/>
    </row>
    <row r="85" spans="1:8" x14ac:dyDescent="0.25">
      <c r="A85" s="51" t="s">
        <v>1473</v>
      </c>
      <c r="B85" s="51" t="s">
        <v>1487</v>
      </c>
      <c r="C85" s="233">
        <v>1.5232341664277354E-5</v>
      </c>
      <c r="D85" s="233">
        <v>3.1421459103072985E-5</v>
      </c>
      <c r="E85" s="241" t="s">
        <v>1206</v>
      </c>
      <c r="F85" s="241" t="s">
        <v>1206</v>
      </c>
      <c r="G85" s="233">
        <v>1.6591130110046327E-5</v>
      </c>
      <c r="H85" s="49"/>
    </row>
    <row r="86" spans="1:8" x14ac:dyDescent="0.25">
      <c r="A86" s="51" t="s">
        <v>1490</v>
      </c>
      <c r="B86" s="51" t="s">
        <v>1489</v>
      </c>
      <c r="C86" s="233">
        <v>5.7783376049310971E-4</v>
      </c>
      <c r="D86" s="233">
        <v>1.7512117654516479E-3</v>
      </c>
      <c r="E86" s="241" t="s">
        <v>1206</v>
      </c>
      <c r="F86" s="241" t="s">
        <v>1206</v>
      </c>
      <c r="G86" s="233">
        <v>6.7631797259946902E-4</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9" t="s">
        <v>2200</v>
      </c>
      <c r="C5" s="260"/>
      <c r="D5" s="51"/>
      <c r="E5" s="57"/>
      <c r="F5" s="57"/>
      <c r="G5" s="57"/>
    </row>
    <row r="6" spans="1:7" x14ac:dyDescent="0.25">
      <c r="A6" s="162"/>
      <c r="B6" s="261" t="s">
        <v>1629</v>
      </c>
      <c r="C6" s="261"/>
      <c r="D6" s="160"/>
      <c r="E6" s="51"/>
      <c r="F6" s="51"/>
      <c r="G6" s="51"/>
    </row>
    <row r="7" spans="1:7" x14ac:dyDescent="0.25">
      <c r="A7" s="51"/>
      <c r="B7" s="262" t="s">
        <v>1630</v>
      </c>
      <c r="C7" s="263"/>
      <c r="D7" s="160"/>
      <c r="E7" s="51"/>
      <c r="F7" s="51"/>
      <c r="G7" s="51"/>
    </row>
    <row r="8" spans="1:7" x14ac:dyDescent="0.25">
      <c r="A8" s="51"/>
      <c r="B8" s="264" t="s">
        <v>1631</v>
      </c>
      <c r="C8" s="265"/>
      <c r="D8" s="160"/>
      <c r="E8" s="51"/>
      <c r="F8" s="51"/>
      <c r="G8" s="51"/>
    </row>
    <row r="9" spans="1:7" ht="15.75" thickBot="1" x14ac:dyDescent="0.3">
      <c r="A9" s="51"/>
      <c r="B9" s="266" t="s">
        <v>1632</v>
      </c>
      <c r="C9" s="267"/>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8" t="s">
        <v>1629</v>
      </c>
      <c r="C13" s="258"/>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8" t="s">
        <v>1630</v>
      </c>
      <c r="C24" s="258"/>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8" t="s">
        <v>2760</v>
      </c>
      <c r="C9" s="258"/>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3"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7" t="s">
        <v>1503</v>
      </c>
      <c r="B1" s="257"/>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3" t="s">
        <v>2077</v>
      </c>
      <c r="F5" s="274"/>
      <c r="G5" s="158" t="s">
        <v>2076</v>
      </c>
      <c r="H5" s="156"/>
    </row>
    <row r="6" spans="1:9" x14ac:dyDescent="0.25">
      <c r="A6" s="51"/>
      <c r="B6" s="51"/>
      <c r="C6" s="51"/>
      <c r="D6" s="51"/>
      <c r="F6" s="159"/>
      <c r="G6" s="159"/>
    </row>
    <row r="7" spans="1:9" ht="18.75" customHeight="1" x14ac:dyDescent="0.25">
      <c r="A7" s="55"/>
      <c r="B7" s="259" t="s">
        <v>2104</v>
      </c>
      <c r="C7" s="260"/>
      <c r="D7" s="160"/>
      <c r="E7" s="259" t="s">
        <v>2093</v>
      </c>
      <c r="F7" s="258"/>
      <c r="G7" s="258"/>
      <c r="H7" s="260"/>
    </row>
    <row r="8" spans="1:9" ht="18.75" customHeight="1" x14ac:dyDescent="0.25">
      <c r="A8" s="51"/>
      <c r="B8" s="275" t="s">
        <v>2070</v>
      </c>
      <c r="C8" s="276"/>
      <c r="D8" s="160"/>
      <c r="E8" s="277" t="s">
        <v>82</v>
      </c>
      <c r="F8" s="278"/>
      <c r="G8" s="278"/>
      <c r="H8" s="279"/>
    </row>
    <row r="9" spans="1:9" ht="18.75" customHeight="1" x14ac:dyDescent="0.25">
      <c r="A9" s="51"/>
      <c r="B9" s="275" t="s">
        <v>2074</v>
      </c>
      <c r="C9" s="276"/>
      <c r="D9" s="161"/>
      <c r="E9" s="277"/>
      <c r="F9" s="278"/>
      <c r="G9" s="278"/>
      <c r="H9" s="279"/>
      <c r="I9" s="156"/>
    </row>
    <row r="10" spans="1:9" x14ac:dyDescent="0.25">
      <c r="A10" s="162"/>
      <c r="B10" s="280"/>
      <c r="C10" s="280"/>
      <c r="D10" s="160"/>
      <c r="E10" s="277"/>
      <c r="F10" s="278"/>
      <c r="G10" s="278"/>
      <c r="H10" s="279"/>
      <c r="I10" s="156"/>
    </row>
    <row r="11" spans="1:9" ht="15.75" thickBot="1" x14ac:dyDescent="0.3">
      <c r="A11" s="162"/>
      <c r="B11" s="281"/>
      <c r="C11" s="282"/>
      <c r="D11" s="161"/>
      <c r="E11" s="277"/>
      <c r="F11" s="278"/>
      <c r="G11" s="278"/>
      <c r="H11" s="279"/>
      <c r="I11" s="156"/>
    </row>
    <row r="12" spans="1:9" x14ac:dyDescent="0.25">
      <c r="A12" s="51"/>
      <c r="B12" s="163"/>
      <c r="C12" s="51"/>
      <c r="D12" s="51"/>
      <c r="E12" s="277"/>
      <c r="F12" s="278"/>
      <c r="G12" s="278"/>
      <c r="H12" s="279"/>
      <c r="I12" s="156"/>
    </row>
    <row r="13" spans="1:9" ht="15.75" customHeight="1" thickBot="1" x14ac:dyDescent="0.3">
      <c r="A13" s="51"/>
      <c r="B13" s="163"/>
      <c r="C13" s="51"/>
      <c r="D13" s="51"/>
      <c r="E13" s="268" t="s">
        <v>2105</v>
      </c>
      <c r="F13" s="269"/>
      <c r="G13" s="270" t="s">
        <v>2106</v>
      </c>
      <c r="H13" s="271"/>
      <c r="I13" s="156"/>
    </row>
    <row r="14" spans="1:9" x14ac:dyDescent="0.25">
      <c r="A14" s="51"/>
      <c r="B14" s="163"/>
      <c r="C14" s="51"/>
      <c r="D14" s="51"/>
      <c r="E14" s="164"/>
      <c r="F14" s="164"/>
      <c r="G14" s="51"/>
      <c r="H14" s="157"/>
    </row>
    <row r="15" spans="1:9" ht="18.75" customHeight="1" x14ac:dyDescent="0.25">
      <c r="A15" s="62"/>
      <c r="B15" s="272" t="s">
        <v>2107</v>
      </c>
      <c r="C15" s="272"/>
      <c r="D15" s="272"/>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72" t="s">
        <v>2074</v>
      </c>
      <c r="C20" s="272"/>
      <c r="D20" s="272"/>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10" sqref="O10"/>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3" t="s">
        <v>3039</v>
      </c>
      <c r="E6" s="243"/>
      <c r="F6" s="243"/>
      <c r="G6" s="243"/>
      <c r="H6" s="243"/>
      <c r="I6" s="6"/>
      <c r="J6" s="7"/>
    </row>
    <row r="7" spans="2:10" ht="26.25" x14ac:dyDescent="0.25">
      <c r="B7" s="5"/>
      <c r="C7" s="6"/>
      <c r="D7" s="6"/>
      <c r="E7" s="6"/>
      <c r="F7" s="11" t="s">
        <v>544</v>
      </c>
      <c r="G7" s="6"/>
      <c r="H7" s="6"/>
      <c r="I7" s="6"/>
      <c r="J7" s="7"/>
    </row>
    <row r="8" spans="2:10" ht="26.25" x14ac:dyDescent="0.25">
      <c r="B8" s="5"/>
      <c r="C8" s="6"/>
      <c r="D8" s="6"/>
      <c r="E8" s="6"/>
      <c r="F8" s="11" t="s">
        <v>3073</v>
      </c>
      <c r="G8" s="6"/>
      <c r="H8" s="6"/>
      <c r="I8" s="6"/>
      <c r="J8" s="7"/>
    </row>
    <row r="9" spans="2:10" ht="21" x14ac:dyDescent="0.25">
      <c r="B9" s="5"/>
      <c r="C9" s="6"/>
      <c r="D9" s="6"/>
      <c r="E9" s="6"/>
      <c r="F9" s="12" t="s">
        <v>3134</v>
      </c>
      <c r="G9" s="6"/>
      <c r="H9" s="6"/>
      <c r="I9" s="6"/>
      <c r="J9" s="7"/>
    </row>
    <row r="10" spans="2:10" ht="21" x14ac:dyDescent="0.25">
      <c r="B10" s="5"/>
      <c r="C10" s="6"/>
      <c r="D10" s="6"/>
      <c r="E10" s="6"/>
      <c r="F10" s="12" t="s">
        <v>3135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8" t="s">
        <v>15</v>
      </c>
      <c r="E24" s="249" t="s">
        <v>16</v>
      </c>
      <c r="F24" s="249"/>
      <c r="G24" s="249"/>
      <c r="H24" s="249"/>
      <c r="I24" s="6"/>
      <c r="J24" s="7"/>
    </row>
    <row r="25" spans="2:10" x14ac:dyDescent="0.25">
      <c r="B25" s="5"/>
      <c r="C25" s="6"/>
      <c r="D25" s="6"/>
      <c r="H25" s="6"/>
      <c r="I25" s="6"/>
      <c r="J25" s="7"/>
    </row>
    <row r="26" spans="2:10" x14ac:dyDescent="0.25">
      <c r="B26" s="5"/>
      <c r="C26" s="6"/>
      <c r="D26" s="248" t="s">
        <v>17</v>
      </c>
      <c r="E26" s="249"/>
      <c r="F26" s="249"/>
      <c r="G26" s="249"/>
      <c r="H26" s="249"/>
      <c r="I26" s="6"/>
      <c r="J26" s="7"/>
    </row>
    <row r="27" spans="2:10" x14ac:dyDescent="0.25">
      <c r="B27" s="5"/>
      <c r="C27" s="6"/>
      <c r="D27" s="15"/>
      <c r="E27" s="15"/>
      <c r="F27" s="15"/>
      <c r="G27" s="15"/>
      <c r="H27" s="15"/>
      <c r="I27" s="6"/>
      <c r="J27" s="7"/>
    </row>
    <row r="28" spans="2:10" x14ac:dyDescent="0.25">
      <c r="B28" s="5"/>
      <c r="C28" s="6"/>
      <c r="D28" s="250" t="s">
        <v>18</v>
      </c>
      <c r="E28" s="251" t="s">
        <v>16</v>
      </c>
      <c r="F28" s="251"/>
      <c r="G28" s="251"/>
      <c r="H28" s="251"/>
      <c r="I28" s="6"/>
      <c r="J28" s="7"/>
    </row>
    <row r="29" spans="2:10" x14ac:dyDescent="0.25">
      <c r="B29" s="5"/>
      <c r="C29" s="6"/>
      <c r="D29" s="15"/>
      <c r="E29" s="15"/>
      <c r="F29" s="15"/>
      <c r="G29" s="15"/>
      <c r="H29" s="15"/>
      <c r="I29" s="6"/>
      <c r="J29" s="7"/>
    </row>
    <row r="30" spans="2:10" x14ac:dyDescent="0.25">
      <c r="B30" s="5"/>
      <c r="C30" s="6"/>
      <c r="D30" s="250" t="s">
        <v>19</v>
      </c>
      <c r="E30" s="251" t="s">
        <v>16</v>
      </c>
      <c r="F30" s="251"/>
      <c r="G30" s="251"/>
      <c r="H30" s="251"/>
      <c r="I30" s="6"/>
      <c r="J30" s="7"/>
    </row>
    <row r="31" spans="2:10" x14ac:dyDescent="0.25">
      <c r="B31" s="5"/>
      <c r="C31" s="6"/>
      <c r="D31" s="15"/>
      <c r="E31" s="15"/>
      <c r="F31" s="15"/>
      <c r="G31" s="15"/>
      <c r="H31" s="15"/>
      <c r="I31" s="6"/>
      <c r="J31" s="7"/>
    </row>
    <row r="32" spans="2:10" x14ac:dyDescent="0.25">
      <c r="B32" s="5"/>
      <c r="C32" s="6"/>
      <c r="D32" s="248" t="s">
        <v>20</v>
      </c>
      <c r="E32" s="249" t="s">
        <v>16</v>
      </c>
      <c r="F32" s="249"/>
      <c r="G32" s="249"/>
      <c r="H32" s="249"/>
      <c r="I32" s="6"/>
      <c r="J32" s="7"/>
    </row>
    <row r="33" spans="2:10" x14ac:dyDescent="0.25">
      <c r="B33" s="5"/>
      <c r="C33" s="6"/>
      <c r="I33" s="6"/>
      <c r="J33" s="7"/>
    </row>
    <row r="34" spans="2:10" x14ac:dyDescent="0.25">
      <c r="B34" s="5"/>
      <c r="C34" s="6"/>
      <c r="D34" s="248" t="s">
        <v>21</v>
      </c>
      <c r="E34" s="249" t="s">
        <v>16</v>
      </c>
      <c r="F34" s="249"/>
      <c r="G34" s="249"/>
      <c r="H34" s="249"/>
      <c r="I34" s="6"/>
      <c r="J34" s="7"/>
    </row>
    <row r="35" spans="2:10" x14ac:dyDescent="0.25">
      <c r="B35" s="5"/>
      <c r="C35" s="6"/>
      <c r="D35" s="6"/>
      <c r="E35" s="6"/>
      <c r="F35" s="6"/>
      <c r="G35" s="6"/>
      <c r="H35" s="6"/>
      <c r="I35" s="6"/>
      <c r="J35" s="7"/>
    </row>
    <row r="36" spans="2:10" x14ac:dyDescent="0.25">
      <c r="B36" s="5"/>
      <c r="C36" s="6"/>
      <c r="D36" s="246" t="s">
        <v>22</v>
      </c>
      <c r="E36" s="247"/>
      <c r="F36" s="247"/>
      <c r="G36" s="247"/>
      <c r="H36" s="247"/>
      <c r="I36" s="6"/>
      <c r="J36" s="7"/>
    </row>
    <row r="37" spans="2:10" x14ac:dyDescent="0.25">
      <c r="B37" s="5"/>
      <c r="C37" s="6"/>
      <c r="D37" s="6"/>
      <c r="E37" s="6"/>
      <c r="F37" s="14"/>
      <c r="G37" s="6"/>
      <c r="H37" s="6"/>
      <c r="I37" s="6"/>
      <c r="J37" s="7"/>
    </row>
    <row r="38" spans="2:10" x14ac:dyDescent="0.25">
      <c r="B38" s="5"/>
      <c r="C38" s="6"/>
      <c r="D38" s="246" t="s">
        <v>1504</v>
      </c>
      <c r="E38" s="247"/>
      <c r="F38" s="247"/>
      <c r="G38" s="247"/>
      <c r="H38" s="247"/>
      <c r="I38" s="6"/>
      <c r="J38" s="7"/>
    </row>
    <row r="39" spans="2:10" x14ac:dyDescent="0.25">
      <c r="B39" s="5"/>
      <c r="C39" s="6"/>
      <c r="I39" s="6"/>
      <c r="J39" s="7"/>
    </row>
    <row r="40" spans="2:10" x14ac:dyDescent="0.25">
      <c r="B40" s="5"/>
      <c r="C40" s="6"/>
      <c r="D40" s="244" t="s">
        <v>2745</v>
      </c>
      <c r="E40" s="245" t="s">
        <v>16</v>
      </c>
      <c r="F40" s="245"/>
      <c r="G40" s="245"/>
      <c r="H40" s="245"/>
      <c r="I40" s="6"/>
      <c r="J40" s="7"/>
    </row>
    <row r="41" spans="2:10" x14ac:dyDescent="0.25">
      <c r="B41" s="5"/>
      <c r="C41" s="6"/>
      <c r="D41" s="6"/>
      <c r="E41" s="15"/>
      <c r="F41" s="15"/>
      <c r="G41" s="15"/>
      <c r="H41" s="15"/>
      <c r="I41" s="6"/>
      <c r="J41" s="7"/>
    </row>
    <row r="42" spans="2:10" x14ac:dyDescent="0.25">
      <c r="B42" s="5"/>
      <c r="C42" s="6"/>
      <c r="D42" s="244" t="s">
        <v>2746</v>
      </c>
      <c r="E42" s="245"/>
      <c r="F42" s="245"/>
      <c r="G42" s="245"/>
      <c r="H42" s="24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D16" sqref="D1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52" t="s">
        <v>1571</v>
      </c>
      <c r="D26" s="252"/>
      <c r="E26" s="252"/>
      <c r="F26" s="252"/>
      <c r="G26" s="252"/>
      <c r="H26" s="252"/>
      <c r="I26" s="13"/>
      <c r="J26" s="7"/>
    </row>
    <row r="27" spans="2:14" x14ac:dyDescent="0.25">
      <c r="B27" s="5"/>
      <c r="C27" s="252"/>
      <c r="D27" s="252"/>
      <c r="E27" s="252"/>
      <c r="F27" s="252"/>
      <c r="G27" s="252"/>
      <c r="H27" s="252"/>
      <c r="I27" s="13"/>
      <c r="J27" s="7"/>
    </row>
    <row r="28" spans="2:14" x14ac:dyDescent="0.25">
      <c r="B28" s="5"/>
      <c r="C28" s="252" t="s">
        <v>1570</v>
      </c>
      <c r="D28" s="252"/>
      <c r="E28" s="252"/>
      <c r="F28" s="252"/>
      <c r="G28" s="252"/>
      <c r="H28" s="252"/>
      <c r="I28" s="13"/>
      <c r="J28" s="7"/>
    </row>
    <row r="29" spans="2:14" x14ac:dyDescent="0.25">
      <c r="B29" s="5"/>
      <c r="C29" s="252"/>
      <c r="D29" s="252"/>
      <c r="E29" s="252"/>
      <c r="F29" s="252"/>
      <c r="G29" s="252"/>
      <c r="H29" s="252"/>
      <c r="I29" s="13"/>
      <c r="J29" s="7"/>
    </row>
    <row r="30" spans="2:14" x14ac:dyDescent="0.25">
      <c r="B30" s="5"/>
      <c r="C30" s="252" t="s">
        <v>1572</v>
      </c>
      <c r="D30" s="252"/>
      <c r="E30" s="252"/>
      <c r="F30" s="252"/>
      <c r="G30" s="252"/>
      <c r="H30" s="252"/>
      <c r="I30" s="13"/>
      <c r="J30" s="7"/>
    </row>
    <row r="31" spans="2:14" x14ac:dyDescent="0.25">
      <c r="B31" s="5"/>
      <c r="C31" s="252"/>
      <c r="D31" s="252"/>
      <c r="E31" s="252"/>
      <c r="F31" s="252"/>
      <c r="G31" s="252"/>
      <c r="H31" s="252"/>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3040</v>
      </c>
      <c r="J75" s="21"/>
    </row>
    <row r="76" spans="2:10" ht="18.75" x14ac:dyDescent="0.3">
      <c r="B76" s="20"/>
      <c r="C76" s="254" t="s">
        <v>3041</v>
      </c>
      <c r="D76" s="254"/>
      <c r="E76" s="254"/>
      <c r="F76" s="254"/>
      <c r="G76" s="254"/>
      <c r="H76" s="254"/>
      <c r="I76" s="254"/>
      <c r="J76" s="21"/>
    </row>
    <row r="77" spans="2:10" x14ac:dyDescent="0.25">
      <c r="B77" s="20"/>
      <c r="J77" s="21"/>
    </row>
    <row r="78" spans="2:10" x14ac:dyDescent="0.25">
      <c r="B78" s="20"/>
      <c r="C78" s="196" t="s">
        <v>3042</v>
      </c>
      <c r="J78" s="21"/>
    </row>
    <row r="79" spans="2:10" x14ac:dyDescent="0.25">
      <c r="B79" s="20"/>
      <c r="C79" s="196" t="s">
        <v>3043</v>
      </c>
      <c r="J79" s="21"/>
    </row>
    <row r="80" spans="2:10" x14ac:dyDescent="0.25">
      <c r="B80" s="20"/>
      <c r="C80" s="196" t="s">
        <v>3044</v>
      </c>
      <c r="J80" s="21"/>
    </row>
    <row r="81" spans="2:10" x14ac:dyDescent="0.25">
      <c r="B81" s="20"/>
      <c r="C81" s="196" t="s">
        <v>3045</v>
      </c>
      <c r="J81" s="21"/>
    </row>
    <row r="82" spans="2:10" x14ac:dyDescent="0.25">
      <c r="B82" s="20"/>
      <c r="C82" s="253" t="s">
        <v>3046</v>
      </c>
      <c r="D82" s="253"/>
      <c r="E82" s="253"/>
      <c r="F82" s="253"/>
      <c r="G82" s="253"/>
      <c r="H82" s="253"/>
      <c r="I82" s="253"/>
      <c r="J82" s="21"/>
    </row>
    <row r="83" spans="2:10" x14ac:dyDescent="0.25">
      <c r="B83" s="20"/>
      <c r="C83" s="253" t="s">
        <v>3047</v>
      </c>
      <c r="D83" s="253"/>
      <c r="E83" s="253"/>
      <c r="F83" s="253"/>
      <c r="G83" s="253"/>
      <c r="H83" s="253"/>
      <c r="I83" s="253"/>
      <c r="J83" s="21"/>
    </row>
    <row r="84" spans="2:10" x14ac:dyDescent="0.25">
      <c r="B84" s="20"/>
      <c r="C84" s="196" t="s">
        <v>3048</v>
      </c>
      <c r="J84" s="21"/>
    </row>
    <row r="85" spans="2:10" x14ac:dyDescent="0.25">
      <c r="B85" s="20"/>
      <c r="C85" s="196" t="s">
        <v>3049</v>
      </c>
      <c r="J85" s="21"/>
    </row>
    <row r="86" spans="2:10" x14ac:dyDescent="0.25">
      <c r="B86" s="20"/>
      <c r="C86" s="196" t="s">
        <v>3050</v>
      </c>
      <c r="J86" s="21"/>
    </row>
    <row r="87" spans="2:10" x14ac:dyDescent="0.25">
      <c r="B87" s="20"/>
      <c r="C87" s="196" t="s">
        <v>3051</v>
      </c>
      <c r="J87" s="21"/>
    </row>
    <row r="88" spans="2:10" x14ac:dyDescent="0.25">
      <c r="B88" s="20"/>
      <c r="C88" s="196" t="s">
        <v>3052</v>
      </c>
      <c r="J88" s="21"/>
    </row>
    <row r="89" spans="2:10" x14ac:dyDescent="0.25">
      <c r="B89" s="20"/>
      <c r="C89" s="196" t="s">
        <v>3053</v>
      </c>
      <c r="J89" s="21"/>
    </row>
    <row r="90" spans="2:10" x14ac:dyDescent="0.25">
      <c r="B90" s="20"/>
      <c r="C90" s="196" t="s">
        <v>3055</v>
      </c>
      <c r="J90" s="21"/>
    </row>
    <row r="91" spans="2:10" x14ac:dyDescent="0.25">
      <c r="B91" s="20"/>
      <c r="C91" s="196" t="s">
        <v>3054</v>
      </c>
      <c r="J91" s="21"/>
    </row>
    <row r="92" spans="2:10" x14ac:dyDescent="0.25">
      <c r="B92" s="20"/>
      <c r="C92" s="196" t="s">
        <v>3060</v>
      </c>
      <c r="J92" s="21"/>
    </row>
    <row r="93" spans="2:10" x14ac:dyDescent="0.25">
      <c r="B93" s="20"/>
      <c r="C93" s="196" t="s">
        <v>3061</v>
      </c>
      <c r="J93" s="21"/>
    </row>
    <row r="94" spans="2:10" x14ac:dyDescent="0.25">
      <c r="B94" s="20"/>
      <c r="C94" s="196" t="s">
        <v>3056</v>
      </c>
      <c r="J94" s="21"/>
    </row>
    <row r="95" spans="2:10" x14ac:dyDescent="0.25">
      <c r="B95" s="20"/>
      <c r="C95" s="196" t="s">
        <v>3057</v>
      </c>
      <c r="J95" s="21"/>
    </row>
    <row r="96" spans="2:10" x14ac:dyDescent="0.25">
      <c r="B96" s="20"/>
      <c r="C96" s="196" t="s">
        <v>3059</v>
      </c>
      <c r="J96" s="21"/>
    </row>
    <row r="97" spans="2:10" x14ac:dyDescent="0.25">
      <c r="B97" s="20"/>
      <c r="C97" s="196" t="s">
        <v>3058</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5" t="s">
        <v>37</v>
      </c>
      <c r="B1" s="256"/>
      <c r="C1" s="256"/>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30" sqref="D30"/>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3074</v>
      </c>
      <c r="E14" s="57"/>
      <c r="F14" s="57"/>
      <c r="H14" s="49"/>
      <c r="L14" s="49"/>
      <c r="M14" s="49"/>
    </row>
    <row r="15" spans="1:13" x14ac:dyDescent="0.25">
      <c r="A15" s="51" t="s">
        <v>83</v>
      </c>
      <c r="B15" s="65" t="s">
        <v>84</v>
      </c>
      <c r="C15" s="51" t="s">
        <v>3075</v>
      </c>
      <c r="E15" s="57"/>
      <c r="F15" s="57"/>
      <c r="H15" s="49"/>
      <c r="L15" s="49"/>
      <c r="M15" s="49"/>
    </row>
    <row r="16" spans="1:13" x14ac:dyDescent="0.25">
      <c r="A16" s="51" t="s">
        <v>85</v>
      </c>
      <c r="B16" s="65" t="s">
        <v>2982</v>
      </c>
      <c r="C16" s="51" t="s">
        <v>3077</v>
      </c>
      <c r="E16" s="57"/>
      <c r="F16" s="57"/>
      <c r="H16" s="49"/>
      <c r="L16" s="49"/>
      <c r="M16" s="49"/>
    </row>
    <row r="17" spans="1:13" ht="45" x14ac:dyDescent="0.25">
      <c r="A17" s="51" t="s">
        <v>87</v>
      </c>
      <c r="B17" s="65" t="s">
        <v>86</v>
      </c>
      <c r="C17" s="225" t="s">
        <v>3076</v>
      </c>
      <c r="E17" s="57"/>
      <c r="F17" s="57"/>
      <c r="H17" s="49"/>
      <c r="L17" s="49"/>
      <c r="M17" s="49"/>
    </row>
    <row r="18" spans="1:13" outlineLevel="1" x14ac:dyDescent="0.25">
      <c r="A18" s="51" t="s">
        <v>2981</v>
      </c>
      <c r="B18" s="65" t="s">
        <v>88</v>
      </c>
      <c r="C18" s="226">
        <v>45565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51" t="s">
        <v>2739</v>
      </c>
      <c r="D27" s="68"/>
      <c r="E27" s="68"/>
      <c r="F27" s="68"/>
      <c r="H27" s="49"/>
      <c r="L27" s="49"/>
      <c r="M27" s="49"/>
    </row>
    <row r="28" spans="1:13" x14ac:dyDescent="0.25">
      <c r="A28" s="51" t="s">
        <v>99</v>
      </c>
      <c r="B28" s="200" t="s">
        <v>2738</v>
      </c>
      <c r="C28" s="165" t="s">
        <v>2739</v>
      </c>
      <c r="D28" s="68"/>
      <c r="E28" s="68"/>
      <c r="F28" s="68"/>
      <c r="H28" s="49"/>
      <c r="L28" s="49"/>
      <c r="M28" s="51" t="s">
        <v>2739</v>
      </c>
    </row>
    <row r="29" spans="1:13" x14ac:dyDescent="0.25">
      <c r="A29" s="51" t="s">
        <v>101</v>
      </c>
      <c r="B29" s="67" t="s">
        <v>100</v>
      </c>
      <c r="C29" s="51" t="s">
        <v>2739</v>
      </c>
      <c r="E29" s="68"/>
      <c r="F29" s="68"/>
      <c r="H29" s="49"/>
      <c r="L29" s="49"/>
      <c r="M29" s="51" t="s">
        <v>2740</v>
      </c>
    </row>
    <row r="30" spans="1:13" ht="30" outlineLevel="1" x14ac:dyDescent="0.25">
      <c r="A30" s="51" t="s">
        <v>103</v>
      </c>
      <c r="B30" s="67" t="s">
        <v>102</v>
      </c>
      <c r="C30" s="225" t="s">
        <v>3078</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7">
        <v>106668.35419015</v>
      </c>
      <c r="F38" s="68"/>
      <c r="H38" s="49"/>
      <c r="L38" s="49"/>
      <c r="M38" s="49"/>
    </row>
    <row r="39" spans="1:14" x14ac:dyDescent="0.25">
      <c r="A39" s="51" t="s">
        <v>111</v>
      </c>
      <c r="B39" s="68" t="s">
        <v>112</v>
      </c>
      <c r="C39" s="227">
        <v>58634.864986993205</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0.76919672218588575</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48033.489203156794</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7">
        <v>104639.35419015</v>
      </c>
      <c r="E53" s="76"/>
      <c r="F53" s="140">
        <f>IF($C$58=0,"",IF(C53="[for completion]","",C53/$C$58))</f>
        <v>0.9809784259314337</v>
      </c>
      <c r="G53" s="77"/>
      <c r="H53" s="49"/>
      <c r="L53" s="49"/>
      <c r="M53" s="49"/>
      <c r="N53" s="81"/>
    </row>
    <row r="54" spans="1:14" x14ac:dyDescent="0.25">
      <c r="A54" s="51" t="s">
        <v>132</v>
      </c>
      <c r="B54" s="68" t="s">
        <v>133</v>
      </c>
      <c r="C54" s="228">
        <v>0</v>
      </c>
      <c r="E54" s="76"/>
      <c r="F54" s="140">
        <f>IF($C$58=0,"",IF(C54="[for completion]","",C54/$C$58))</f>
        <v>0</v>
      </c>
      <c r="G54" s="77"/>
      <c r="H54" s="49"/>
      <c r="L54" s="49"/>
      <c r="M54" s="49"/>
      <c r="N54" s="81"/>
    </row>
    <row r="55" spans="1:14" x14ac:dyDescent="0.25">
      <c r="A55" s="51" t="s">
        <v>134</v>
      </c>
      <c r="B55" s="68" t="s">
        <v>135</v>
      </c>
      <c r="C55" s="228">
        <v>0</v>
      </c>
      <c r="E55" s="76"/>
      <c r="F55" s="140">
        <f>IF($C$58=0,"",IF(C55="[for completion]","",C55/$C$58))</f>
        <v>0</v>
      </c>
      <c r="G55" s="77"/>
      <c r="H55" s="49"/>
      <c r="L55" s="49"/>
      <c r="M55" s="49"/>
      <c r="N55" s="81"/>
    </row>
    <row r="56" spans="1:14" x14ac:dyDescent="0.25">
      <c r="A56" s="51" t="s">
        <v>136</v>
      </c>
      <c r="B56" s="68" t="s">
        <v>137</v>
      </c>
      <c r="C56" s="228">
        <v>0</v>
      </c>
      <c r="E56" s="76"/>
      <c r="F56" s="140">
        <f>IF($C$58=0,"",IF(C56="[for completion]","",C56/$C$58))</f>
        <v>0</v>
      </c>
      <c r="G56" s="77"/>
      <c r="H56" s="49"/>
      <c r="L56" s="49"/>
      <c r="M56" s="49"/>
      <c r="N56" s="81"/>
    </row>
    <row r="57" spans="1:14" x14ac:dyDescent="0.25">
      <c r="A57" s="51" t="s">
        <v>138</v>
      </c>
      <c r="B57" s="51" t="s">
        <v>139</v>
      </c>
      <c r="C57" s="227">
        <v>2029</v>
      </c>
      <c r="E57" s="76"/>
      <c r="F57" s="140">
        <f>IF($C$58=0,"",IF(C57="[for completion]","",C57/$C$58))</f>
        <v>1.9021574068566274E-2</v>
      </c>
      <c r="G57" s="77"/>
      <c r="H57" s="49"/>
      <c r="L57" s="49"/>
      <c r="M57" s="49"/>
      <c r="N57" s="81"/>
    </row>
    <row r="58" spans="1:14" x14ac:dyDescent="0.25">
      <c r="A58" s="51" t="s">
        <v>140</v>
      </c>
      <c r="B58" s="78" t="s">
        <v>141</v>
      </c>
      <c r="C58" s="135">
        <f>SUM(C53:C57)</f>
        <v>106668.35419015</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29">
        <v>9.44</v>
      </c>
      <c r="D66" s="230"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7">
        <v>2289.12402088</v>
      </c>
      <c r="D70" s="230" t="s">
        <v>1203</v>
      </c>
      <c r="E70" s="47"/>
      <c r="F70" s="140">
        <f t="shared" ref="F70:F76" si="1">IF($C$77=0,"",IF(C70="[for completion]","",C70/$C$77))</f>
        <v>2.1460198183983824E-2</v>
      </c>
      <c r="G70" s="140" t="str">
        <f>IF($D$77=0,"",IF(D70="[Mark as ND1 if not relevant]","",D70/$D$77))</f>
        <v/>
      </c>
      <c r="H70" s="49"/>
      <c r="L70" s="49"/>
      <c r="M70" s="49"/>
      <c r="N70" s="81"/>
    </row>
    <row r="71" spans="1:14" x14ac:dyDescent="0.25">
      <c r="A71" s="51" t="s">
        <v>156</v>
      </c>
      <c r="B71" s="47" t="s">
        <v>1526</v>
      </c>
      <c r="C71" s="227">
        <v>827.51069469000004</v>
      </c>
      <c r="D71" s="230" t="s">
        <v>1203</v>
      </c>
      <c r="E71" s="47"/>
      <c r="F71" s="140">
        <f t="shared" si="1"/>
        <v>7.7577900303482357E-3</v>
      </c>
      <c r="G71" s="140" t="str">
        <f t="shared" ref="G71:G76" si="2">IF($D$77=0,"",IF(D71="[Mark as ND1 if not relevant]","",D71/$D$77))</f>
        <v/>
      </c>
      <c r="H71" s="49"/>
      <c r="L71" s="49"/>
      <c r="M71" s="49"/>
      <c r="N71" s="81"/>
    </row>
    <row r="72" spans="1:14" x14ac:dyDescent="0.25">
      <c r="A72" s="51" t="s">
        <v>157</v>
      </c>
      <c r="B72" s="47" t="s">
        <v>1527</v>
      </c>
      <c r="C72" s="227">
        <v>934.30547586</v>
      </c>
      <c r="D72" s="230" t="s">
        <v>1203</v>
      </c>
      <c r="E72" s="47"/>
      <c r="F72" s="140">
        <f t="shared" si="1"/>
        <v>8.7589752645332933E-3</v>
      </c>
      <c r="G72" s="140" t="str">
        <f t="shared" si="2"/>
        <v/>
      </c>
      <c r="H72" s="49"/>
      <c r="L72" s="49"/>
      <c r="M72" s="49"/>
      <c r="N72" s="81"/>
    </row>
    <row r="73" spans="1:14" x14ac:dyDescent="0.25">
      <c r="A73" s="51" t="s">
        <v>158</v>
      </c>
      <c r="B73" s="47" t="s">
        <v>1528</v>
      </c>
      <c r="C73" s="227">
        <v>1359.2775444400002</v>
      </c>
      <c r="D73" s="230" t="s">
        <v>1203</v>
      </c>
      <c r="E73" s="47"/>
      <c r="F73" s="140">
        <f t="shared" si="1"/>
        <v>1.2743025377675877E-2</v>
      </c>
      <c r="G73" s="140" t="str">
        <f t="shared" si="2"/>
        <v/>
      </c>
      <c r="H73" s="49"/>
      <c r="L73" s="49"/>
      <c r="M73" s="49"/>
      <c r="N73" s="81"/>
    </row>
    <row r="74" spans="1:14" x14ac:dyDescent="0.25">
      <c r="A74" s="51" t="s">
        <v>159</v>
      </c>
      <c r="B74" s="47" t="s">
        <v>1529</v>
      </c>
      <c r="C74" s="227">
        <v>1762.5300173700002</v>
      </c>
      <c r="D74" s="230" t="s">
        <v>1203</v>
      </c>
      <c r="E74" s="47"/>
      <c r="F74" s="140">
        <f t="shared" si="1"/>
        <v>1.6523457502944736E-2</v>
      </c>
      <c r="G74" s="140" t="str">
        <f t="shared" si="2"/>
        <v/>
      </c>
      <c r="H74" s="49"/>
      <c r="L74" s="49"/>
      <c r="M74" s="49"/>
      <c r="N74" s="81"/>
    </row>
    <row r="75" spans="1:14" x14ac:dyDescent="0.25">
      <c r="A75" s="51" t="s">
        <v>160</v>
      </c>
      <c r="B75" s="47" t="s">
        <v>1530</v>
      </c>
      <c r="C75" s="227">
        <v>15882.772319220001</v>
      </c>
      <c r="D75" s="230" t="s">
        <v>1203</v>
      </c>
      <c r="E75" s="47"/>
      <c r="F75" s="140">
        <f t="shared" si="1"/>
        <v>0.14889863483697263</v>
      </c>
      <c r="G75" s="140" t="str">
        <f t="shared" si="2"/>
        <v/>
      </c>
      <c r="H75" s="49"/>
      <c r="L75" s="49"/>
      <c r="M75" s="49"/>
      <c r="N75" s="81"/>
    </row>
    <row r="76" spans="1:14" x14ac:dyDescent="0.25">
      <c r="A76" s="51" t="s">
        <v>161</v>
      </c>
      <c r="B76" s="47" t="s">
        <v>1531</v>
      </c>
      <c r="C76" s="227">
        <v>83612.834117689985</v>
      </c>
      <c r="D76" s="230" t="s">
        <v>1203</v>
      </c>
      <c r="E76" s="47"/>
      <c r="F76" s="140">
        <f t="shared" si="1"/>
        <v>0.78385791880354139</v>
      </c>
      <c r="G76" s="140" t="str">
        <f t="shared" si="2"/>
        <v/>
      </c>
      <c r="H76" s="49"/>
      <c r="L76" s="49"/>
      <c r="M76" s="49"/>
      <c r="N76" s="81"/>
    </row>
    <row r="77" spans="1:14" x14ac:dyDescent="0.25">
      <c r="A77" s="51" t="s">
        <v>162</v>
      </c>
      <c r="B77" s="85" t="s">
        <v>141</v>
      </c>
      <c r="C77" s="135">
        <f>SUM(C70:C76)</f>
        <v>106668.35419014998</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29">
        <v>3.6494369547479608</v>
      </c>
      <c r="D89" s="230"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7">
        <v>9190.6282059999994</v>
      </c>
      <c r="D93" s="230" t="s">
        <v>1203</v>
      </c>
      <c r="E93" s="47"/>
      <c r="F93" s="140">
        <f>IF($C$100=0,"",IF(C93="[for completion]","",IF(C93="","",C93/$C$100)))</f>
        <v>0.1567434018657454</v>
      </c>
      <c r="G93" s="140" t="str">
        <f>IF($D$100=0,"",IF(D93="[Mark as ND1 if not relevant]","",IF(D93="","",D93/$D$100)))</f>
        <v/>
      </c>
      <c r="H93" s="49"/>
      <c r="L93" s="49"/>
      <c r="M93" s="49"/>
      <c r="N93" s="81"/>
    </row>
    <row r="94" spans="1:14" x14ac:dyDescent="0.25">
      <c r="A94" s="51" t="s">
        <v>184</v>
      </c>
      <c r="B94" s="47" t="s">
        <v>1526</v>
      </c>
      <c r="C94" s="227">
        <v>4385.2268667381204</v>
      </c>
      <c r="D94" s="230" t="s">
        <v>1203</v>
      </c>
      <c r="E94" s="47"/>
      <c r="F94" s="140">
        <f t="shared" ref="F94:F99" si="5">IF($C$100=0,"",IF(C94="[for completion]","",IF(C94="","",C94/$C$100)))</f>
        <v>7.4788726258871438E-2</v>
      </c>
      <c r="G94" s="140" t="str">
        <f t="shared" ref="G94:G99" si="6">IF($D$100=0,"",IF(D94="[Mark as ND1 if not relevant]","",IF(D94="","",D94/$D$100)))</f>
        <v/>
      </c>
      <c r="H94" s="49"/>
      <c r="L94" s="49"/>
      <c r="M94" s="49"/>
      <c r="N94" s="81"/>
    </row>
    <row r="95" spans="1:14" x14ac:dyDescent="0.25">
      <c r="A95" s="51" t="s">
        <v>185</v>
      </c>
      <c r="B95" s="47" t="s">
        <v>1527</v>
      </c>
      <c r="C95" s="227">
        <v>17186.25</v>
      </c>
      <c r="D95" s="230" t="s">
        <v>1203</v>
      </c>
      <c r="E95" s="47"/>
      <c r="F95" s="140">
        <f t="shared" si="5"/>
        <v>0.29310632852676261</v>
      </c>
      <c r="G95" s="140" t="str">
        <f t="shared" si="6"/>
        <v/>
      </c>
      <c r="H95" s="49"/>
      <c r="L95" s="49"/>
      <c r="M95" s="49"/>
      <c r="N95" s="81"/>
    </row>
    <row r="96" spans="1:14" x14ac:dyDescent="0.25">
      <c r="A96" s="51" t="s">
        <v>186</v>
      </c>
      <c r="B96" s="47" t="s">
        <v>1528</v>
      </c>
      <c r="C96" s="227">
        <v>6460</v>
      </c>
      <c r="D96" s="230" t="s">
        <v>1203</v>
      </c>
      <c r="E96" s="47"/>
      <c r="F96" s="140">
        <f t="shared" si="5"/>
        <v>0.11017335848616693</v>
      </c>
      <c r="G96" s="140" t="str">
        <f t="shared" si="6"/>
        <v/>
      </c>
      <c r="H96" s="49"/>
      <c r="L96" s="49"/>
      <c r="M96" s="49"/>
      <c r="N96" s="81"/>
    </row>
    <row r="97" spans="1:14" x14ac:dyDescent="0.25">
      <c r="A97" s="51" t="s">
        <v>187</v>
      </c>
      <c r="B97" s="47" t="s">
        <v>1529</v>
      </c>
      <c r="C97" s="227">
        <v>6500</v>
      </c>
      <c r="D97" s="230" t="s">
        <v>1203</v>
      </c>
      <c r="E97" s="47"/>
      <c r="F97" s="140">
        <f t="shared" si="5"/>
        <v>0.11085554646440945</v>
      </c>
      <c r="G97" s="140" t="str">
        <f t="shared" si="6"/>
        <v/>
      </c>
      <c r="H97" s="49"/>
      <c r="L97" s="49"/>
      <c r="M97" s="49"/>
    </row>
    <row r="98" spans="1:14" x14ac:dyDescent="0.25">
      <c r="A98" s="51" t="s">
        <v>188</v>
      </c>
      <c r="B98" s="47" t="s">
        <v>1530</v>
      </c>
      <c r="C98" s="227">
        <v>12485</v>
      </c>
      <c r="D98" s="230" t="s">
        <v>1203</v>
      </c>
      <c r="E98" s="47"/>
      <c r="F98" s="140">
        <f t="shared" si="5"/>
        <v>0.21292792270894645</v>
      </c>
      <c r="G98" s="140" t="str">
        <f t="shared" si="6"/>
        <v/>
      </c>
      <c r="H98" s="49"/>
      <c r="L98" s="49"/>
      <c r="M98" s="49"/>
    </row>
    <row r="99" spans="1:14" x14ac:dyDescent="0.25">
      <c r="A99" s="51" t="s">
        <v>189</v>
      </c>
      <c r="B99" s="47" t="s">
        <v>1531</v>
      </c>
      <c r="C99" s="227">
        <v>2427.7599142550812</v>
      </c>
      <c r="D99" s="230" t="s">
        <v>1203</v>
      </c>
      <c r="E99" s="47"/>
      <c r="F99" s="140">
        <f t="shared" si="5"/>
        <v>4.1404715689097669E-2</v>
      </c>
      <c r="G99" s="140" t="str">
        <f t="shared" si="6"/>
        <v/>
      </c>
      <c r="H99" s="49"/>
      <c r="L99" s="49"/>
      <c r="M99" s="49"/>
    </row>
    <row r="100" spans="1:14" x14ac:dyDescent="0.25">
      <c r="A100" s="51" t="s">
        <v>190</v>
      </c>
      <c r="B100" s="85" t="s">
        <v>141</v>
      </c>
      <c r="C100" s="135">
        <f>SUM(C93:C99)</f>
        <v>58634.864986993205</v>
      </c>
      <c r="D100" s="135">
        <f>SUM(D93:D99)</f>
        <v>0</v>
      </c>
      <c r="E100" s="68"/>
      <c r="F100" s="141">
        <f>SUM(F93:F99)</f>
        <v>0.99999999999999989</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7">
        <v>104486.94482136999</v>
      </c>
      <c r="D112" s="231" t="s">
        <v>1206</v>
      </c>
      <c r="E112" s="77"/>
      <c r="F112" s="140">
        <f t="shared" ref="F112:F129" si="7">IF($C$130=0,"",IF(C112="[for completion]","",IF(C112="","",C112/$C$130)))</f>
        <v>0.9985434794589515</v>
      </c>
      <c r="G112" s="140" t="str">
        <f t="shared" ref="G112:G129" si="8">IF($D$130=0,"",IF(D112="[for completion]","",IF(D112="","",D112/$D$130)))</f>
        <v/>
      </c>
      <c r="I112" s="51"/>
      <c r="J112" s="51"/>
      <c r="K112" s="51"/>
      <c r="L112" s="49" t="s">
        <v>1534</v>
      </c>
      <c r="M112" s="49"/>
      <c r="N112" s="49"/>
    </row>
    <row r="113" spans="1:14" s="87" customFormat="1" x14ac:dyDescent="0.25">
      <c r="A113" s="51" t="s">
        <v>207</v>
      </c>
      <c r="B113" s="68" t="s">
        <v>1535</v>
      </c>
      <c r="C113" s="227">
        <v>0</v>
      </c>
      <c r="D113" s="231" t="s">
        <v>1206</v>
      </c>
      <c r="E113" s="77"/>
      <c r="F113" s="140">
        <f t="shared" si="7"/>
        <v>0</v>
      </c>
      <c r="G113" s="140" t="str">
        <f t="shared" si="8"/>
        <v/>
      </c>
      <c r="I113" s="51"/>
      <c r="J113" s="51"/>
      <c r="K113" s="51"/>
      <c r="L113" s="68" t="s">
        <v>1535</v>
      </c>
      <c r="M113" s="49"/>
      <c r="N113" s="49"/>
    </row>
    <row r="114" spans="1:14" s="87" customFormat="1" x14ac:dyDescent="0.25">
      <c r="A114" s="51" t="s">
        <v>208</v>
      </c>
      <c r="B114" s="68" t="s">
        <v>215</v>
      </c>
      <c r="C114" s="227">
        <v>0</v>
      </c>
      <c r="D114" s="231" t="s">
        <v>1206</v>
      </c>
      <c r="E114" s="77"/>
      <c r="F114" s="140">
        <f t="shared" si="7"/>
        <v>0</v>
      </c>
      <c r="G114" s="140" t="str">
        <f t="shared" si="8"/>
        <v/>
      </c>
      <c r="I114" s="51"/>
      <c r="J114" s="51"/>
      <c r="K114" s="51"/>
      <c r="L114" s="68" t="s">
        <v>215</v>
      </c>
      <c r="M114" s="49"/>
      <c r="N114" s="49"/>
    </row>
    <row r="115" spans="1:14" s="87" customFormat="1" x14ac:dyDescent="0.25">
      <c r="A115" s="51" t="s">
        <v>209</v>
      </c>
      <c r="B115" s="68" t="s">
        <v>1536</v>
      </c>
      <c r="C115" s="227">
        <v>0</v>
      </c>
      <c r="D115" s="231" t="s">
        <v>1206</v>
      </c>
      <c r="E115" s="77"/>
      <c r="F115" s="140">
        <f t="shared" si="7"/>
        <v>0</v>
      </c>
      <c r="G115" s="140" t="str">
        <f t="shared" si="8"/>
        <v/>
      </c>
      <c r="I115" s="51"/>
      <c r="J115" s="51"/>
      <c r="K115" s="51"/>
      <c r="L115" s="68" t="s">
        <v>1536</v>
      </c>
      <c r="M115" s="49"/>
      <c r="N115" s="49"/>
    </row>
    <row r="116" spans="1:14" s="87" customFormat="1" x14ac:dyDescent="0.25">
      <c r="A116" s="51" t="s">
        <v>211</v>
      </c>
      <c r="B116" s="68" t="s">
        <v>1537</v>
      </c>
      <c r="C116" s="227">
        <v>45.366269680000002</v>
      </c>
      <c r="D116" s="231" t="s">
        <v>1206</v>
      </c>
      <c r="E116" s="77"/>
      <c r="F116" s="140">
        <f t="shared" si="7"/>
        <v>4.3354883094519765E-4</v>
      </c>
      <c r="G116" s="140" t="str">
        <f t="shared" si="8"/>
        <v/>
      </c>
      <c r="I116" s="51"/>
      <c r="J116" s="51"/>
      <c r="K116" s="51"/>
      <c r="L116" s="68" t="s">
        <v>1537</v>
      </c>
      <c r="M116" s="49"/>
      <c r="N116" s="49"/>
    </row>
    <row r="117" spans="1:14" s="87" customFormat="1" x14ac:dyDescent="0.25">
      <c r="A117" s="51" t="s">
        <v>212</v>
      </c>
      <c r="B117" s="68" t="s">
        <v>217</v>
      </c>
      <c r="C117" s="227">
        <v>0</v>
      </c>
      <c r="D117" s="231" t="s">
        <v>1206</v>
      </c>
      <c r="E117" s="68"/>
      <c r="F117" s="140">
        <f t="shared" si="7"/>
        <v>0</v>
      </c>
      <c r="G117" s="140" t="str">
        <f t="shared" si="8"/>
        <v/>
      </c>
      <c r="I117" s="51"/>
      <c r="J117" s="51"/>
      <c r="K117" s="51"/>
      <c r="L117" s="68" t="s">
        <v>217</v>
      </c>
      <c r="M117" s="49"/>
      <c r="N117" s="49"/>
    </row>
    <row r="118" spans="1:14" x14ac:dyDescent="0.25">
      <c r="A118" s="51" t="s">
        <v>213</v>
      </c>
      <c r="B118" s="68" t="s">
        <v>219</v>
      </c>
      <c r="C118" s="227">
        <v>0</v>
      </c>
      <c r="D118" s="231" t="s">
        <v>1206</v>
      </c>
      <c r="E118" s="68"/>
      <c r="F118" s="140">
        <f t="shared" si="7"/>
        <v>0</v>
      </c>
      <c r="G118" s="140" t="str">
        <f t="shared" si="8"/>
        <v/>
      </c>
      <c r="L118" s="68" t="s">
        <v>219</v>
      </c>
      <c r="M118" s="49"/>
    </row>
    <row r="119" spans="1:14" x14ac:dyDescent="0.25">
      <c r="A119" s="51" t="s">
        <v>214</v>
      </c>
      <c r="B119" s="68" t="s">
        <v>1538</v>
      </c>
      <c r="C119" s="227">
        <v>13.46124811</v>
      </c>
      <c r="D119" s="231" t="s">
        <v>1206</v>
      </c>
      <c r="E119" s="68"/>
      <c r="F119" s="140">
        <f t="shared" si="7"/>
        <v>1.286442200850963E-4</v>
      </c>
      <c r="G119" s="140" t="str">
        <f t="shared" si="8"/>
        <v/>
      </c>
      <c r="L119" s="68" t="s">
        <v>1538</v>
      </c>
      <c r="M119" s="49"/>
    </row>
    <row r="120" spans="1:14" x14ac:dyDescent="0.25">
      <c r="A120" s="51" t="s">
        <v>216</v>
      </c>
      <c r="B120" s="68" t="s">
        <v>221</v>
      </c>
      <c r="C120" s="227">
        <v>0</v>
      </c>
      <c r="D120" s="231" t="s">
        <v>1206</v>
      </c>
      <c r="E120" s="68"/>
      <c r="F120" s="140">
        <f t="shared" si="7"/>
        <v>0</v>
      </c>
      <c r="G120" s="140" t="str">
        <f t="shared" si="8"/>
        <v/>
      </c>
      <c r="L120" s="68" t="s">
        <v>221</v>
      </c>
      <c r="M120" s="49"/>
    </row>
    <row r="121" spans="1:14" x14ac:dyDescent="0.25">
      <c r="A121" s="51" t="s">
        <v>218</v>
      </c>
      <c r="B121" s="51" t="s">
        <v>2650</v>
      </c>
      <c r="C121" s="227">
        <v>0</v>
      </c>
      <c r="D121" s="231" t="s">
        <v>1206</v>
      </c>
      <c r="F121" s="140">
        <f t="shared" si="7"/>
        <v>0</v>
      </c>
      <c r="G121" s="140" t="str">
        <f t="shared" si="8"/>
        <v/>
      </c>
      <c r="L121" s="68"/>
      <c r="M121" s="49"/>
    </row>
    <row r="122" spans="1:14" x14ac:dyDescent="0.25">
      <c r="A122" s="51" t="s">
        <v>220</v>
      </c>
      <c r="B122" s="68" t="s">
        <v>1545</v>
      </c>
      <c r="C122" s="227">
        <v>85.423148900000001</v>
      </c>
      <c r="D122" s="231" t="s">
        <v>1206</v>
      </c>
      <c r="E122" s="68"/>
      <c r="F122" s="140">
        <f t="shared" si="7"/>
        <v>8.1635776100805798E-4</v>
      </c>
      <c r="G122" s="140" t="str">
        <f t="shared" si="8"/>
        <v/>
      </c>
      <c r="L122" s="68" t="s">
        <v>223</v>
      </c>
      <c r="M122" s="49"/>
    </row>
    <row r="123" spans="1:14" x14ac:dyDescent="0.25">
      <c r="A123" s="51" t="s">
        <v>222</v>
      </c>
      <c r="B123" s="68" t="s">
        <v>223</v>
      </c>
      <c r="C123" s="227">
        <v>0</v>
      </c>
      <c r="D123" s="231" t="s">
        <v>1206</v>
      </c>
      <c r="E123" s="68"/>
      <c r="F123" s="140">
        <f t="shared" si="7"/>
        <v>0</v>
      </c>
      <c r="G123" s="140" t="str">
        <f t="shared" si="8"/>
        <v/>
      </c>
      <c r="L123" s="68" t="s">
        <v>210</v>
      </c>
      <c r="M123" s="49"/>
    </row>
    <row r="124" spans="1:14" x14ac:dyDescent="0.25">
      <c r="A124" s="51" t="s">
        <v>224</v>
      </c>
      <c r="B124" s="68" t="s">
        <v>210</v>
      </c>
      <c r="C124" s="227">
        <v>0</v>
      </c>
      <c r="D124" s="231" t="s">
        <v>1206</v>
      </c>
      <c r="E124" s="68"/>
      <c r="F124" s="140">
        <f t="shared" si="7"/>
        <v>0</v>
      </c>
      <c r="G124" s="140" t="str">
        <f t="shared" si="8"/>
        <v/>
      </c>
      <c r="L124" s="47" t="s">
        <v>1540</v>
      </c>
      <c r="M124" s="49"/>
    </row>
    <row r="125" spans="1:14" x14ac:dyDescent="0.25">
      <c r="A125" s="51" t="s">
        <v>226</v>
      </c>
      <c r="B125" s="47" t="s">
        <v>1540</v>
      </c>
      <c r="C125" s="227">
        <v>0</v>
      </c>
      <c r="D125" s="231" t="s">
        <v>1206</v>
      </c>
      <c r="E125" s="68"/>
      <c r="F125" s="140">
        <f t="shared" si="7"/>
        <v>0</v>
      </c>
      <c r="G125" s="140" t="str">
        <f t="shared" si="8"/>
        <v/>
      </c>
      <c r="L125" s="68" t="s">
        <v>225</v>
      </c>
      <c r="M125" s="49"/>
    </row>
    <row r="126" spans="1:14" x14ac:dyDescent="0.25">
      <c r="A126" s="51" t="s">
        <v>228</v>
      </c>
      <c r="B126" s="68" t="s">
        <v>225</v>
      </c>
      <c r="C126" s="227">
        <v>0</v>
      </c>
      <c r="D126" s="231" t="s">
        <v>1206</v>
      </c>
      <c r="E126" s="68"/>
      <c r="F126" s="140">
        <f t="shared" si="7"/>
        <v>0</v>
      </c>
      <c r="G126" s="140" t="str">
        <f t="shared" si="8"/>
        <v/>
      </c>
      <c r="H126" s="81"/>
      <c r="L126" s="68" t="s">
        <v>227</v>
      </c>
      <c r="M126" s="49"/>
    </row>
    <row r="127" spans="1:14" x14ac:dyDescent="0.25">
      <c r="A127" s="51" t="s">
        <v>229</v>
      </c>
      <c r="B127" s="68" t="s">
        <v>227</v>
      </c>
      <c r="C127" s="227">
        <v>0</v>
      </c>
      <c r="D127" s="231" t="s">
        <v>1206</v>
      </c>
      <c r="E127" s="68"/>
      <c r="F127" s="140">
        <f t="shared" si="7"/>
        <v>0</v>
      </c>
      <c r="G127" s="140" t="str">
        <f t="shared" si="8"/>
        <v/>
      </c>
      <c r="H127" s="49"/>
      <c r="L127" s="68" t="s">
        <v>1539</v>
      </c>
      <c r="M127" s="49"/>
    </row>
    <row r="128" spans="1:14" x14ac:dyDescent="0.25">
      <c r="A128" s="51" t="s">
        <v>1541</v>
      </c>
      <c r="B128" s="68" t="s">
        <v>1539</v>
      </c>
      <c r="C128" s="227">
        <v>7.5253576200000003</v>
      </c>
      <c r="D128" s="231" t="s">
        <v>1206</v>
      </c>
      <c r="E128" s="68"/>
      <c r="F128" s="140">
        <f t="shared" si="7"/>
        <v>7.1917087774882153E-5</v>
      </c>
      <c r="G128" s="140" t="str">
        <f t="shared" si="8"/>
        <v/>
      </c>
      <c r="H128" s="49"/>
      <c r="L128" s="49"/>
      <c r="M128" s="49"/>
    </row>
    <row r="129" spans="1:14" x14ac:dyDescent="0.25">
      <c r="A129" s="51" t="s">
        <v>1544</v>
      </c>
      <c r="B129" s="68" t="s">
        <v>139</v>
      </c>
      <c r="C129" s="227">
        <v>0.63334446999999994</v>
      </c>
      <c r="D129" s="231" t="s">
        <v>1206</v>
      </c>
      <c r="E129" s="68"/>
      <c r="F129" s="140">
        <f t="shared" si="7"/>
        <v>6.0526412352382281E-6</v>
      </c>
      <c r="G129" s="140" t="str">
        <f t="shared" si="8"/>
        <v/>
      </c>
      <c r="H129" s="49"/>
      <c r="L129" s="49"/>
      <c r="M129" s="49"/>
    </row>
    <row r="130" spans="1:14" outlineLevel="1" x14ac:dyDescent="0.25">
      <c r="A130" s="51" t="s">
        <v>2651</v>
      </c>
      <c r="B130" s="85" t="s">
        <v>141</v>
      </c>
      <c r="C130" s="133">
        <f>SUM(C112:C129)</f>
        <v>104639.35419015</v>
      </c>
      <c r="D130" s="133">
        <f>SUM(D112:D129)</f>
        <v>0</v>
      </c>
      <c r="E130" s="68"/>
      <c r="F130" s="130">
        <f>SUM(F112:F129)</f>
        <v>0.99999999999999989</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7">
        <v>57771.878206000001</v>
      </c>
      <c r="D138" s="231" t="s">
        <v>1206</v>
      </c>
      <c r="E138" s="77"/>
      <c r="F138" s="140">
        <f t="shared" ref="F138:F155" si="11">IF($C$156=0,"",IF(C138="[for completion]","",IF(C138="","",C138/$C$156)))</f>
        <v>0.98528201981560548</v>
      </c>
      <c r="G138" s="140" t="str">
        <f t="shared" ref="G138:G155" si="12">IF($D$156=0,"",IF(D138="[for completion]","",IF(D138="","",D138/$D$156)))</f>
        <v/>
      </c>
      <c r="H138" s="49"/>
      <c r="I138" s="51"/>
      <c r="J138" s="51"/>
      <c r="K138" s="51"/>
      <c r="L138" s="49"/>
      <c r="M138" s="49"/>
      <c r="N138" s="49"/>
    </row>
    <row r="139" spans="1:14" s="87" customFormat="1" x14ac:dyDescent="0.25">
      <c r="A139" s="51" t="s">
        <v>238</v>
      </c>
      <c r="B139" s="68" t="s">
        <v>1535</v>
      </c>
      <c r="C139" s="227">
        <v>0</v>
      </c>
      <c r="D139" s="231"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227">
        <v>0</v>
      </c>
      <c r="D140" s="231" t="s">
        <v>1206</v>
      </c>
      <c r="E140" s="77"/>
      <c r="F140" s="140">
        <f t="shared" si="11"/>
        <v>0</v>
      </c>
      <c r="G140" s="140" t="str">
        <f t="shared" si="12"/>
        <v/>
      </c>
      <c r="H140" s="49"/>
      <c r="I140" s="51"/>
      <c r="J140" s="51"/>
      <c r="K140" s="51"/>
      <c r="L140" s="49"/>
      <c r="M140" s="49"/>
      <c r="N140" s="49"/>
    </row>
    <row r="141" spans="1:14" s="87" customFormat="1" x14ac:dyDescent="0.25">
      <c r="A141" s="51" t="s">
        <v>240</v>
      </c>
      <c r="B141" s="68" t="s">
        <v>1536</v>
      </c>
      <c r="C141" s="227">
        <v>0</v>
      </c>
      <c r="D141" s="231" t="s">
        <v>1206</v>
      </c>
      <c r="E141" s="77"/>
      <c r="F141" s="140">
        <f t="shared" si="11"/>
        <v>0</v>
      </c>
      <c r="G141" s="140" t="str">
        <f t="shared" si="12"/>
        <v/>
      </c>
      <c r="H141" s="49"/>
      <c r="I141" s="51"/>
      <c r="J141" s="51"/>
      <c r="K141" s="51"/>
      <c r="L141" s="49"/>
      <c r="M141" s="49"/>
      <c r="N141" s="49"/>
    </row>
    <row r="142" spans="1:14" s="87" customFormat="1" x14ac:dyDescent="0.25">
      <c r="A142" s="51" t="s">
        <v>241</v>
      </c>
      <c r="B142" s="68" t="s">
        <v>1537</v>
      </c>
      <c r="C142" s="227">
        <v>0</v>
      </c>
      <c r="D142" s="231"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227">
        <v>0</v>
      </c>
      <c r="D143" s="231" t="s">
        <v>1206</v>
      </c>
      <c r="E143" s="68"/>
      <c r="F143" s="140">
        <f t="shared" si="11"/>
        <v>0</v>
      </c>
      <c r="G143" s="140" t="str">
        <f t="shared" si="12"/>
        <v/>
      </c>
      <c r="H143" s="49"/>
      <c r="I143" s="51"/>
      <c r="J143" s="51"/>
      <c r="K143" s="51"/>
      <c r="L143" s="49"/>
      <c r="M143" s="49"/>
      <c r="N143" s="49"/>
    </row>
    <row r="144" spans="1:14" x14ac:dyDescent="0.25">
      <c r="A144" s="51" t="s">
        <v>243</v>
      </c>
      <c r="B144" s="68" t="s">
        <v>219</v>
      </c>
      <c r="C144" s="227">
        <v>0</v>
      </c>
      <c r="D144" s="231" t="s">
        <v>1206</v>
      </c>
      <c r="E144" s="68"/>
      <c r="F144" s="140">
        <f t="shared" si="11"/>
        <v>0</v>
      </c>
      <c r="G144" s="140" t="str">
        <f t="shared" si="12"/>
        <v/>
      </c>
      <c r="H144" s="49"/>
      <c r="L144" s="49"/>
      <c r="M144" s="49"/>
    </row>
    <row r="145" spans="1:14" x14ac:dyDescent="0.25">
      <c r="A145" s="51" t="s">
        <v>244</v>
      </c>
      <c r="B145" s="68" t="s">
        <v>1538</v>
      </c>
      <c r="C145" s="227">
        <v>0</v>
      </c>
      <c r="D145" s="231" t="s">
        <v>1206</v>
      </c>
      <c r="E145" s="68"/>
      <c r="F145" s="140">
        <f t="shared" si="11"/>
        <v>0</v>
      </c>
      <c r="G145" s="140" t="str">
        <f t="shared" si="12"/>
        <v/>
      </c>
      <c r="H145" s="49"/>
      <c r="L145" s="49"/>
      <c r="M145" s="49"/>
      <c r="N145" s="81"/>
    </row>
    <row r="146" spans="1:14" x14ac:dyDescent="0.25">
      <c r="A146" s="51" t="s">
        <v>245</v>
      </c>
      <c r="B146" s="68" t="s">
        <v>221</v>
      </c>
      <c r="C146" s="227">
        <v>0</v>
      </c>
      <c r="D146" s="231" t="s">
        <v>1206</v>
      </c>
      <c r="E146" s="68"/>
      <c r="F146" s="140">
        <f t="shared" si="11"/>
        <v>0</v>
      </c>
      <c r="G146" s="140" t="str">
        <f t="shared" si="12"/>
        <v/>
      </c>
      <c r="H146" s="49"/>
      <c r="L146" s="49"/>
      <c r="M146" s="49"/>
      <c r="N146" s="81"/>
    </row>
    <row r="147" spans="1:14" x14ac:dyDescent="0.25">
      <c r="A147" s="51" t="s">
        <v>246</v>
      </c>
      <c r="B147" s="51" t="s">
        <v>2650</v>
      </c>
      <c r="C147" s="227">
        <v>0</v>
      </c>
      <c r="D147" s="231" t="s">
        <v>1206</v>
      </c>
      <c r="F147" s="140">
        <f t="shared" si="11"/>
        <v>0</v>
      </c>
      <c r="G147" s="140" t="str">
        <f t="shared" si="12"/>
        <v/>
      </c>
      <c r="H147" s="49"/>
      <c r="L147" s="49"/>
      <c r="M147" s="49"/>
      <c r="N147" s="81"/>
    </row>
    <row r="148" spans="1:14" x14ac:dyDescent="0.25">
      <c r="A148" s="51" t="s">
        <v>247</v>
      </c>
      <c r="B148" s="68" t="s">
        <v>1545</v>
      </c>
      <c r="C148" s="227">
        <v>0</v>
      </c>
      <c r="D148" s="231" t="s">
        <v>1206</v>
      </c>
      <c r="E148" s="68"/>
      <c r="F148" s="140">
        <f t="shared" si="11"/>
        <v>0</v>
      </c>
      <c r="G148" s="140" t="str">
        <f t="shared" si="12"/>
        <v/>
      </c>
      <c r="H148" s="49"/>
      <c r="L148" s="49"/>
      <c r="M148" s="49"/>
      <c r="N148" s="81"/>
    </row>
    <row r="149" spans="1:14" x14ac:dyDescent="0.25">
      <c r="A149" s="51" t="s">
        <v>248</v>
      </c>
      <c r="B149" s="68" t="s">
        <v>223</v>
      </c>
      <c r="C149" s="227">
        <v>0</v>
      </c>
      <c r="D149" s="231" t="s">
        <v>1206</v>
      </c>
      <c r="E149" s="68"/>
      <c r="F149" s="140">
        <f t="shared" si="11"/>
        <v>0</v>
      </c>
      <c r="G149" s="140" t="str">
        <f t="shared" si="12"/>
        <v/>
      </c>
      <c r="H149" s="49"/>
      <c r="L149" s="49"/>
      <c r="M149" s="49"/>
      <c r="N149" s="81"/>
    </row>
    <row r="150" spans="1:14" x14ac:dyDescent="0.25">
      <c r="A150" s="51" t="s">
        <v>249</v>
      </c>
      <c r="B150" s="68" t="s">
        <v>210</v>
      </c>
      <c r="C150" s="227">
        <v>0</v>
      </c>
      <c r="D150" s="231" t="s">
        <v>1206</v>
      </c>
      <c r="E150" s="68"/>
      <c r="F150" s="140">
        <f t="shared" si="11"/>
        <v>0</v>
      </c>
      <c r="G150" s="140" t="str">
        <f t="shared" si="12"/>
        <v/>
      </c>
      <c r="H150" s="49"/>
      <c r="L150" s="49"/>
      <c r="M150" s="49"/>
      <c r="N150" s="81"/>
    </row>
    <row r="151" spans="1:14" x14ac:dyDescent="0.25">
      <c r="A151" s="51" t="s">
        <v>250</v>
      </c>
      <c r="B151" s="47" t="s">
        <v>1540</v>
      </c>
      <c r="C151" s="227">
        <v>0</v>
      </c>
      <c r="D151" s="231" t="s">
        <v>1206</v>
      </c>
      <c r="E151" s="68"/>
      <c r="F151" s="140">
        <f t="shared" si="11"/>
        <v>0</v>
      </c>
      <c r="G151" s="140" t="str">
        <f t="shared" si="12"/>
        <v/>
      </c>
      <c r="H151" s="49"/>
      <c r="L151" s="49"/>
      <c r="M151" s="49"/>
      <c r="N151" s="81"/>
    </row>
    <row r="152" spans="1:14" x14ac:dyDescent="0.25">
      <c r="A152" s="51" t="s">
        <v>251</v>
      </c>
      <c r="B152" s="68" t="s">
        <v>225</v>
      </c>
      <c r="C152" s="227">
        <v>0</v>
      </c>
      <c r="D152" s="231" t="s">
        <v>1206</v>
      </c>
      <c r="E152" s="68"/>
      <c r="F152" s="140">
        <f t="shared" si="11"/>
        <v>0</v>
      </c>
      <c r="G152" s="140" t="str">
        <f t="shared" si="12"/>
        <v/>
      </c>
      <c r="H152" s="49"/>
      <c r="L152" s="49"/>
      <c r="M152" s="49"/>
      <c r="N152" s="81"/>
    </row>
    <row r="153" spans="1:14" x14ac:dyDescent="0.25">
      <c r="A153" s="51" t="s">
        <v>252</v>
      </c>
      <c r="B153" s="68" t="s">
        <v>227</v>
      </c>
      <c r="C153" s="227">
        <v>0</v>
      </c>
      <c r="D153" s="231" t="s">
        <v>1206</v>
      </c>
      <c r="E153" s="68"/>
      <c r="F153" s="140">
        <f t="shared" si="11"/>
        <v>0</v>
      </c>
      <c r="G153" s="140" t="str">
        <f t="shared" si="12"/>
        <v/>
      </c>
      <c r="H153" s="49"/>
      <c r="L153" s="49"/>
      <c r="M153" s="49"/>
      <c r="N153" s="81"/>
    </row>
    <row r="154" spans="1:14" x14ac:dyDescent="0.25">
      <c r="A154" s="51" t="s">
        <v>1542</v>
      </c>
      <c r="B154" s="68" t="s">
        <v>1539</v>
      </c>
      <c r="C154" s="227">
        <v>862.98678099321194</v>
      </c>
      <c r="D154" s="231" t="s">
        <v>1206</v>
      </c>
      <c r="E154" s="68"/>
      <c r="F154" s="140">
        <f t="shared" si="11"/>
        <v>1.4717980184394483E-2</v>
      </c>
      <c r="G154" s="140" t="str">
        <f t="shared" si="12"/>
        <v/>
      </c>
      <c r="H154" s="49"/>
      <c r="L154" s="49"/>
      <c r="M154" s="49"/>
      <c r="N154" s="81"/>
    </row>
    <row r="155" spans="1:14" x14ac:dyDescent="0.25">
      <c r="A155" s="51" t="s">
        <v>1546</v>
      </c>
      <c r="B155" s="68" t="s">
        <v>139</v>
      </c>
      <c r="C155" s="227">
        <v>0</v>
      </c>
      <c r="D155" s="231" t="s">
        <v>1206</v>
      </c>
      <c r="E155" s="68"/>
      <c r="F155" s="140">
        <f t="shared" si="11"/>
        <v>0</v>
      </c>
      <c r="G155" s="140" t="str">
        <f t="shared" si="12"/>
        <v/>
      </c>
      <c r="H155" s="49"/>
      <c r="L155" s="49"/>
      <c r="M155" s="49"/>
      <c r="N155" s="81"/>
    </row>
    <row r="156" spans="1:14" outlineLevel="1" x14ac:dyDescent="0.25">
      <c r="A156" s="51" t="s">
        <v>2652</v>
      </c>
      <c r="B156" s="85" t="s">
        <v>141</v>
      </c>
      <c r="C156" s="133">
        <f>SUM(C138:C155)</f>
        <v>58634.864986993212</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7">
        <v>17415.628206000001</v>
      </c>
      <c r="D164" s="133" t="s">
        <v>82</v>
      </c>
      <c r="E164" s="89"/>
      <c r="F164" s="140">
        <f>IF($C$167=0,"",IF(C164="[for completion]","",IF(C164="","",C164/$C$167)))</f>
        <v>0.29701830489186348</v>
      </c>
      <c r="G164" s="140" t="str">
        <f>IF($D$167=0,"",IF(D164="[for completion]","",IF(D164="","",D164/$D$167)))</f>
        <v/>
      </c>
      <c r="H164" s="49"/>
      <c r="L164" s="49"/>
      <c r="M164" s="49"/>
      <c r="N164" s="81"/>
    </row>
    <row r="165" spans="1:14" x14ac:dyDescent="0.25">
      <c r="A165" s="51" t="s">
        <v>263</v>
      </c>
      <c r="B165" s="49" t="s">
        <v>264</v>
      </c>
      <c r="C165" s="227">
        <v>41219.236780993211</v>
      </c>
      <c r="D165" s="133" t="s">
        <v>82</v>
      </c>
      <c r="E165" s="89"/>
      <c r="F165" s="140">
        <f>IF($C$167=0,"",IF(C165="[for completion]","",IF(C165="","",C165/$C$167)))</f>
        <v>0.70298169510813646</v>
      </c>
      <c r="G165" s="140" t="str">
        <f>IF($D$167=0,"",IF(D165="[for completion]","",IF(D165="","",D165/$D$167)))</f>
        <v/>
      </c>
      <c r="H165" s="49"/>
      <c r="L165" s="49"/>
      <c r="M165" s="49"/>
      <c r="N165" s="81"/>
    </row>
    <row r="166" spans="1:14" x14ac:dyDescent="0.25">
      <c r="A166" s="51" t="s">
        <v>265</v>
      </c>
      <c r="B166" s="49" t="s">
        <v>139</v>
      </c>
      <c r="C166" s="227">
        <v>0</v>
      </c>
      <c r="D166" s="133" t="s">
        <v>82</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58634.864986993212</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7">
        <v>0</v>
      </c>
      <c r="D174" s="65"/>
      <c r="E174" s="57"/>
      <c r="F174" s="140" t="str">
        <f>IF($C$179=0,"",IF(C174="[for completion]","",C174/$C$179))</f>
        <v/>
      </c>
      <c r="G174" s="77"/>
      <c r="H174" s="49"/>
      <c r="L174" s="49"/>
      <c r="M174" s="49"/>
      <c r="N174" s="81"/>
    </row>
    <row r="175" spans="1:14" ht="30.75" customHeight="1" x14ac:dyDescent="0.25">
      <c r="A175" s="51" t="s">
        <v>9</v>
      </c>
      <c r="B175" s="68" t="s">
        <v>1377</v>
      </c>
      <c r="C175" s="227">
        <v>0</v>
      </c>
      <c r="E175" s="79"/>
      <c r="F175" s="140" t="str">
        <f>IF($C$179=0,"",IF(C175="[for completion]","",C175/$C$179))</f>
        <v/>
      </c>
      <c r="G175" s="77"/>
      <c r="H175" s="49"/>
      <c r="L175" s="49"/>
      <c r="M175" s="49"/>
      <c r="N175" s="81"/>
    </row>
    <row r="176" spans="1:14" x14ac:dyDescent="0.25">
      <c r="A176" s="51" t="s">
        <v>276</v>
      </c>
      <c r="B176" s="68" t="s">
        <v>277</v>
      </c>
      <c r="C176" s="227">
        <v>0</v>
      </c>
      <c r="E176" s="79"/>
      <c r="F176" s="140" t="str">
        <f>IF($C$179=0,"",IF(C176="[for completion]","",C176/$C$179))</f>
        <v/>
      </c>
      <c r="G176" s="77"/>
      <c r="H176" s="49"/>
      <c r="L176" s="49"/>
      <c r="M176" s="49"/>
      <c r="N176" s="81"/>
    </row>
    <row r="177" spans="1:14" x14ac:dyDescent="0.25">
      <c r="A177" s="51" t="s">
        <v>278</v>
      </c>
      <c r="B177" s="68" t="s">
        <v>279</v>
      </c>
      <c r="C177" s="227">
        <v>0</v>
      </c>
      <c r="E177" s="79"/>
      <c r="F177" s="140" t="str">
        <f>IF($C$179=0,"",IF(C177="[for completion]","",C177/$C$179))</f>
        <v/>
      </c>
      <c r="G177" s="77"/>
      <c r="H177" s="49"/>
      <c r="L177" s="49"/>
      <c r="M177" s="49"/>
      <c r="N177" s="81"/>
    </row>
    <row r="178" spans="1:14" x14ac:dyDescent="0.25">
      <c r="A178" s="51" t="s">
        <v>280</v>
      </c>
      <c r="B178" s="68" t="s">
        <v>139</v>
      </c>
      <c r="C178" s="227">
        <v>0</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7">
        <v>0</v>
      </c>
      <c r="E193" s="76"/>
      <c r="F193" s="140" t="str">
        <f t="shared" ref="F193:F206" si="16">IF($C$208=0,"",IF(C193="[for completion]","",C193/$C$208))</f>
        <v/>
      </c>
      <c r="G193" s="77"/>
      <c r="H193" s="49"/>
      <c r="L193" s="49"/>
      <c r="M193" s="49"/>
      <c r="N193" s="81"/>
    </row>
    <row r="194" spans="1:14" x14ac:dyDescent="0.25">
      <c r="A194" s="51" t="s">
        <v>304</v>
      </c>
      <c r="B194" s="68" t="s">
        <v>305</v>
      </c>
      <c r="C194" s="227">
        <v>0</v>
      </c>
      <c r="E194" s="79"/>
      <c r="F194" s="140" t="str">
        <f t="shared" si="16"/>
        <v/>
      </c>
      <c r="G194" s="79"/>
      <c r="H194" s="49"/>
      <c r="L194" s="49"/>
      <c r="M194" s="49"/>
      <c r="N194" s="81"/>
    </row>
    <row r="195" spans="1:14" x14ac:dyDescent="0.25">
      <c r="A195" s="51" t="s">
        <v>306</v>
      </c>
      <c r="B195" s="68" t="s">
        <v>307</v>
      </c>
      <c r="C195" s="227">
        <v>0</v>
      </c>
      <c r="E195" s="79"/>
      <c r="F195" s="140" t="str">
        <f t="shared" si="16"/>
        <v/>
      </c>
      <c r="G195" s="79"/>
      <c r="H195" s="49"/>
      <c r="L195" s="49"/>
      <c r="M195" s="49"/>
      <c r="N195" s="81"/>
    </row>
    <row r="196" spans="1:14" x14ac:dyDescent="0.25">
      <c r="A196" s="51" t="s">
        <v>308</v>
      </c>
      <c r="B196" s="68" t="s">
        <v>309</v>
      </c>
      <c r="C196" s="227">
        <v>0</v>
      </c>
      <c r="E196" s="79"/>
      <c r="F196" s="140" t="str">
        <f t="shared" si="16"/>
        <v/>
      </c>
      <c r="G196" s="79"/>
      <c r="H196" s="49"/>
      <c r="L196" s="49"/>
      <c r="M196" s="49"/>
      <c r="N196" s="81"/>
    </row>
    <row r="197" spans="1:14" x14ac:dyDescent="0.25">
      <c r="A197" s="51" t="s">
        <v>310</v>
      </c>
      <c r="B197" s="68" t="s">
        <v>311</v>
      </c>
      <c r="C197" s="227">
        <v>0</v>
      </c>
      <c r="E197" s="79"/>
      <c r="F197" s="140" t="str">
        <f t="shared" si="16"/>
        <v/>
      </c>
      <c r="G197" s="79"/>
      <c r="H197" s="49"/>
      <c r="L197" s="49"/>
      <c r="M197" s="49"/>
      <c r="N197" s="81"/>
    </row>
    <row r="198" spans="1:14" x14ac:dyDescent="0.25">
      <c r="A198" s="51" t="s">
        <v>312</v>
      </c>
      <c r="B198" s="68" t="s">
        <v>313</v>
      </c>
      <c r="C198" s="227">
        <v>0</v>
      </c>
      <c r="E198" s="79"/>
      <c r="F198" s="140" t="str">
        <f t="shared" si="16"/>
        <v/>
      </c>
      <c r="G198" s="79"/>
      <c r="H198" s="49"/>
      <c r="L198" s="49"/>
      <c r="M198" s="49"/>
      <c r="N198" s="81"/>
    </row>
    <row r="199" spans="1:14" x14ac:dyDescent="0.25">
      <c r="A199" s="51" t="s">
        <v>314</v>
      </c>
      <c r="B199" s="68" t="s">
        <v>315</v>
      </c>
      <c r="C199" s="227">
        <v>0</v>
      </c>
      <c r="E199" s="79"/>
      <c r="F199" s="140" t="str">
        <f t="shared" si="16"/>
        <v/>
      </c>
      <c r="G199" s="79"/>
      <c r="H199" s="49"/>
      <c r="L199" s="49"/>
      <c r="M199" s="49"/>
      <c r="N199" s="81"/>
    </row>
    <row r="200" spans="1:14" x14ac:dyDescent="0.25">
      <c r="A200" s="51" t="s">
        <v>316</v>
      </c>
      <c r="B200" s="68" t="s">
        <v>12</v>
      </c>
      <c r="C200" s="227">
        <v>0</v>
      </c>
      <c r="E200" s="79"/>
      <c r="F200" s="140" t="str">
        <f t="shared" si="16"/>
        <v/>
      </c>
      <c r="G200" s="79"/>
      <c r="H200" s="49"/>
      <c r="L200" s="49"/>
      <c r="M200" s="49"/>
      <c r="N200" s="81"/>
    </row>
    <row r="201" spans="1:14" x14ac:dyDescent="0.25">
      <c r="A201" s="51" t="s">
        <v>317</v>
      </c>
      <c r="B201" s="68" t="s">
        <v>318</v>
      </c>
      <c r="C201" s="227">
        <v>0</v>
      </c>
      <c r="E201" s="79"/>
      <c r="F201" s="140" t="str">
        <f t="shared" si="16"/>
        <v/>
      </c>
      <c r="G201" s="79"/>
      <c r="H201" s="49"/>
      <c r="L201" s="49"/>
      <c r="M201" s="49"/>
      <c r="N201" s="81"/>
    </row>
    <row r="202" spans="1:14" x14ac:dyDescent="0.25">
      <c r="A202" s="51" t="s">
        <v>319</v>
      </c>
      <c r="B202" s="68" t="s">
        <v>320</v>
      </c>
      <c r="C202" s="227">
        <v>0</v>
      </c>
      <c r="E202" s="79"/>
      <c r="F202" s="140" t="str">
        <f t="shared" si="16"/>
        <v/>
      </c>
      <c r="G202" s="79"/>
      <c r="H202" s="49"/>
      <c r="L202" s="49"/>
      <c r="M202" s="49"/>
      <c r="N202" s="81"/>
    </row>
    <row r="203" spans="1:14" x14ac:dyDescent="0.25">
      <c r="A203" s="51" t="s">
        <v>321</v>
      </c>
      <c r="B203" s="68" t="s">
        <v>322</v>
      </c>
      <c r="C203" s="227">
        <v>0</v>
      </c>
      <c r="E203" s="79"/>
      <c r="F203" s="140" t="str">
        <f t="shared" si="16"/>
        <v/>
      </c>
      <c r="G203" s="79"/>
      <c r="H203" s="49"/>
      <c r="L203" s="49"/>
      <c r="M203" s="49"/>
      <c r="N203" s="81"/>
    </row>
    <row r="204" spans="1:14" x14ac:dyDescent="0.25">
      <c r="A204" s="51" t="s">
        <v>323</v>
      </c>
      <c r="B204" s="68" t="s">
        <v>324</v>
      </c>
      <c r="C204" s="227">
        <v>0</v>
      </c>
      <c r="E204" s="79"/>
      <c r="F204" s="140" t="str">
        <f t="shared" si="16"/>
        <v/>
      </c>
      <c r="G204" s="79"/>
      <c r="H204" s="49"/>
      <c r="L204" s="49"/>
      <c r="M204" s="49"/>
      <c r="N204" s="81"/>
    </row>
    <row r="205" spans="1:14" x14ac:dyDescent="0.25">
      <c r="A205" s="51" t="s">
        <v>325</v>
      </c>
      <c r="B205" s="68" t="s">
        <v>326</v>
      </c>
      <c r="C205" s="227">
        <v>0</v>
      </c>
      <c r="E205" s="79"/>
      <c r="F205" s="140" t="str">
        <f t="shared" si="16"/>
        <v/>
      </c>
      <c r="G205" s="79"/>
      <c r="H205" s="49"/>
      <c r="L205" s="49"/>
      <c r="M205" s="49"/>
      <c r="N205" s="81"/>
    </row>
    <row r="206" spans="1:14" x14ac:dyDescent="0.25">
      <c r="A206" s="51" t="s">
        <v>327</v>
      </c>
      <c r="B206" s="68" t="s">
        <v>139</v>
      </c>
      <c r="C206" s="227">
        <v>0</v>
      </c>
      <c r="E206" s="79"/>
      <c r="F206" s="140" t="str">
        <f t="shared" si="16"/>
        <v/>
      </c>
      <c r="G206" s="79"/>
      <c r="H206" s="49"/>
      <c r="L206" s="49"/>
      <c r="M206" s="49"/>
      <c r="N206" s="81"/>
    </row>
    <row r="207" spans="1:14" x14ac:dyDescent="0.25">
      <c r="A207" s="51" t="s">
        <v>328</v>
      </c>
      <c r="B207" s="78" t="s">
        <v>329</v>
      </c>
      <c r="C207" s="227">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hidden="1" outlineLevel="1" x14ac:dyDescent="0.25">
      <c r="A209" s="51" t="s">
        <v>331</v>
      </c>
      <c r="B209" s="80" t="s">
        <v>143</v>
      </c>
      <c r="C209" s="133"/>
      <c r="E209" s="79"/>
      <c r="F209" s="140" t="str">
        <f>IF($C$208=0,"",IF(C209="[for completion]","",C209/$C$208))</f>
        <v/>
      </c>
      <c r="G209" s="79"/>
      <c r="H209" s="49"/>
      <c r="L209" s="49"/>
      <c r="M209" s="49"/>
      <c r="N209" s="81"/>
    </row>
    <row r="210" spans="1:14" hidden="1" outlineLevel="1" x14ac:dyDescent="0.25">
      <c r="A210" s="51" t="s">
        <v>332</v>
      </c>
      <c r="B210" s="80" t="s">
        <v>143</v>
      </c>
      <c r="C210" s="133"/>
      <c r="E210" s="79"/>
      <c r="F210" s="140" t="str">
        <f t="shared" ref="F210:F215" si="17">IF($C$208=0,"",IF(C210="[for completion]","",C210/$C$208))</f>
        <v/>
      </c>
      <c r="G210" s="79"/>
      <c r="H210" s="49"/>
      <c r="L210" s="49"/>
      <c r="M210" s="49"/>
      <c r="N210" s="81"/>
    </row>
    <row r="211" spans="1:14" hidden="1" outlineLevel="1" x14ac:dyDescent="0.25">
      <c r="A211" s="51" t="s">
        <v>333</v>
      </c>
      <c r="B211" s="80" t="s">
        <v>143</v>
      </c>
      <c r="C211" s="133"/>
      <c r="E211" s="79"/>
      <c r="F211" s="140" t="str">
        <f t="shared" si="17"/>
        <v/>
      </c>
      <c r="G211" s="79"/>
      <c r="H211" s="49"/>
      <c r="L211" s="49"/>
      <c r="M211" s="49"/>
      <c r="N211" s="81"/>
    </row>
    <row r="212" spans="1:14" hidden="1" outlineLevel="1" x14ac:dyDescent="0.25">
      <c r="A212" s="51" t="s">
        <v>334</v>
      </c>
      <c r="B212" s="80" t="s">
        <v>143</v>
      </c>
      <c r="C212" s="133"/>
      <c r="E212" s="79"/>
      <c r="F212" s="140" t="str">
        <f t="shared" si="17"/>
        <v/>
      </c>
      <c r="G212" s="79"/>
      <c r="H212" s="49"/>
      <c r="L212" s="49"/>
      <c r="M212" s="49"/>
      <c r="N212" s="81"/>
    </row>
    <row r="213" spans="1:14" hidden="1" outlineLevel="1" x14ac:dyDescent="0.25">
      <c r="A213" s="51" t="s">
        <v>335</v>
      </c>
      <c r="B213" s="80" t="s">
        <v>143</v>
      </c>
      <c r="C213" s="133"/>
      <c r="E213" s="79"/>
      <c r="F213" s="140" t="str">
        <f t="shared" si="17"/>
        <v/>
      </c>
      <c r="G213" s="79"/>
      <c r="H213" s="49"/>
      <c r="L213" s="49"/>
      <c r="M213" s="49"/>
      <c r="N213" s="81"/>
    </row>
    <row r="214" spans="1:14" hidden="1" outlineLevel="1" x14ac:dyDescent="0.25">
      <c r="A214" s="51" t="s">
        <v>336</v>
      </c>
      <c r="B214" s="80" t="s">
        <v>143</v>
      </c>
      <c r="C214" s="133"/>
      <c r="E214" s="79"/>
      <c r="F214" s="140" t="str">
        <f t="shared" si="17"/>
        <v/>
      </c>
      <c r="G214" s="79"/>
      <c r="H214" s="49"/>
      <c r="L214" s="49"/>
      <c r="M214" s="49"/>
      <c r="N214" s="81"/>
    </row>
    <row r="215" spans="1:14" hidden="1" outlineLevel="1" x14ac:dyDescent="0.25">
      <c r="A215" s="51" t="s">
        <v>337</v>
      </c>
      <c r="B215" s="80" t="s">
        <v>143</v>
      </c>
      <c r="C215" s="133"/>
      <c r="E215" s="79"/>
      <c r="F215" s="140" t="str">
        <f t="shared" si="17"/>
        <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7">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7">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7">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hidden="1"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hidden="1" outlineLevel="1" x14ac:dyDescent="0.25">
      <c r="A222" s="51" t="s">
        <v>346</v>
      </c>
      <c r="B222" s="80" t="s">
        <v>143</v>
      </c>
      <c r="C222" s="133"/>
      <c r="E222" s="89"/>
      <c r="F222" s="140" t="str">
        <f t="shared" si="18"/>
        <v/>
      </c>
      <c r="G222" s="140" t="str">
        <f t="shared" si="19"/>
        <v/>
      </c>
      <c r="H222" s="49"/>
      <c r="L222" s="49"/>
      <c r="M222" s="49"/>
      <c r="N222" s="81"/>
    </row>
    <row r="223" spans="1:14" hidden="1" outlineLevel="1" x14ac:dyDescent="0.25">
      <c r="A223" s="51" t="s">
        <v>347</v>
      </c>
      <c r="B223" s="80" t="s">
        <v>143</v>
      </c>
      <c r="C223" s="133"/>
      <c r="E223" s="89"/>
      <c r="F223" s="140" t="str">
        <f t="shared" si="18"/>
        <v/>
      </c>
      <c r="G223" s="140" t="str">
        <f t="shared" si="19"/>
        <v/>
      </c>
      <c r="H223" s="49"/>
      <c r="L223" s="49"/>
      <c r="M223" s="49"/>
      <c r="N223" s="81"/>
    </row>
    <row r="224" spans="1:14" hidden="1" outlineLevel="1" x14ac:dyDescent="0.25">
      <c r="A224" s="51" t="s">
        <v>348</v>
      </c>
      <c r="B224" s="80" t="s">
        <v>143</v>
      </c>
      <c r="C224" s="133"/>
      <c r="E224" s="89"/>
      <c r="F224" s="140" t="str">
        <f t="shared" si="18"/>
        <v/>
      </c>
      <c r="G224" s="140" t="str">
        <f t="shared" si="19"/>
        <v/>
      </c>
      <c r="H224" s="49"/>
      <c r="L224" s="49"/>
      <c r="M224" s="49"/>
      <c r="N224" s="81"/>
    </row>
    <row r="225" spans="1:14" hidden="1" outlineLevel="1" x14ac:dyDescent="0.25">
      <c r="A225" s="51" t="s">
        <v>349</v>
      </c>
      <c r="B225" s="80" t="s">
        <v>143</v>
      </c>
      <c r="C225" s="133"/>
      <c r="E225" s="89"/>
      <c r="F225" s="140" t="str">
        <f t="shared" si="18"/>
        <v/>
      </c>
      <c r="G225" s="140" t="str">
        <f t="shared" si="19"/>
        <v/>
      </c>
      <c r="H225" s="49"/>
      <c r="L225" s="49"/>
      <c r="M225" s="49"/>
    </row>
    <row r="226" spans="1:14" hidden="1" outlineLevel="1" x14ac:dyDescent="0.25">
      <c r="A226" s="51" t="s">
        <v>350</v>
      </c>
      <c r="B226" s="80" t="s">
        <v>143</v>
      </c>
      <c r="C226" s="133"/>
      <c r="E226" s="68"/>
      <c r="F226" s="140" t="str">
        <f t="shared" si="18"/>
        <v/>
      </c>
      <c r="G226" s="140" t="str">
        <f t="shared" si="19"/>
        <v/>
      </c>
      <c r="H226" s="49"/>
      <c r="L226" s="49"/>
      <c r="M226" s="49"/>
    </row>
    <row r="227" spans="1:14" hidden="1" outlineLevel="1" x14ac:dyDescent="0.25">
      <c r="A227" s="51" t="s">
        <v>351</v>
      </c>
      <c r="B227" s="80" t="s">
        <v>143</v>
      </c>
      <c r="C227" s="133"/>
      <c r="E227" s="89"/>
      <c r="F227" s="140" t="str">
        <f t="shared" si="18"/>
        <v/>
      </c>
      <c r="G227" s="140"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32" t="s">
        <v>3078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27">
        <v>0</v>
      </c>
      <c r="E231" s="68"/>
      <c r="H231" s="49"/>
      <c r="L231" s="49"/>
      <c r="M231" s="49"/>
    </row>
    <row r="232" spans="1:14" x14ac:dyDescent="0.25">
      <c r="A232" s="51" t="s">
        <v>356</v>
      </c>
      <c r="B232" s="1" t="s">
        <v>357</v>
      </c>
      <c r="C232" s="227">
        <v>0</v>
      </c>
      <c r="E232" s="68"/>
      <c r="H232" s="49"/>
      <c r="L232" s="49"/>
      <c r="M232" s="49"/>
    </row>
    <row r="233" spans="1:14" x14ac:dyDescent="0.25">
      <c r="A233" s="51" t="s">
        <v>358</v>
      </c>
      <c r="B233" s="1" t="s">
        <v>359</v>
      </c>
      <c r="C233" s="227">
        <v>0</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51" t="s">
        <v>3080</v>
      </c>
      <c r="G240"/>
      <c r="H240" s="49"/>
      <c r="K240"/>
      <c r="L240"/>
      <c r="M240"/>
      <c r="N240"/>
    </row>
    <row r="241" spans="1:14" outlineLevel="1" x14ac:dyDescent="0.25">
      <c r="A241" s="51" t="s">
        <v>1580</v>
      </c>
      <c r="B241" s="51" t="s">
        <v>3025</v>
      </c>
      <c r="C241" s="51" t="s">
        <v>3081</v>
      </c>
      <c r="G241"/>
      <c r="H241" s="49"/>
      <c r="K241"/>
      <c r="L241"/>
      <c r="M241"/>
      <c r="N241"/>
    </row>
    <row r="242" spans="1:14" ht="45" outlineLevel="1" x14ac:dyDescent="0.25">
      <c r="A242" s="51" t="s">
        <v>2203</v>
      </c>
      <c r="B242" s="51" t="s">
        <v>2747</v>
      </c>
      <c r="C242" s="51" t="s">
        <v>3082</v>
      </c>
      <c r="G242"/>
      <c r="H242" s="49"/>
      <c r="K242"/>
      <c r="L242"/>
      <c r="M242"/>
      <c r="N242"/>
    </row>
    <row r="243" spans="1:14" ht="30" outlineLevel="1" x14ac:dyDescent="0.25">
      <c r="A243" s="51" t="s">
        <v>2204</v>
      </c>
      <c r="B243" s="51" t="s">
        <v>2754</v>
      </c>
      <c r="C243" s="51" t="s">
        <v>3079</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3079</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hidden="1" outlineLevel="1" x14ac:dyDescent="0.25">
      <c r="A301" s="51" t="s">
        <v>2730</v>
      </c>
      <c r="B301" s="66" t="s">
        <v>2634</v>
      </c>
      <c r="C301" s="92" t="s">
        <v>2644</v>
      </c>
      <c r="H301" s="49"/>
      <c r="I301" s="66"/>
      <c r="J301" s="51" t="s">
        <v>2663</v>
      </c>
      <c r="K301" s="92"/>
      <c r="L301" s="93"/>
    </row>
    <row r="302" spans="1:14" hidden="1"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hidden="1" outlineLevel="1" x14ac:dyDescent="0.25">
      <c r="A303" s="51" t="s">
        <v>2732</v>
      </c>
      <c r="B303" s="66" t="s">
        <v>2635</v>
      </c>
      <c r="C303" s="92">
        <f>ROW(B65)</f>
        <v>65</v>
      </c>
      <c r="H303" s="49"/>
      <c r="I303" s="66"/>
      <c r="J303" s="92"/>
      <c r="K303" s="92"/>
      <c r="L303" s="93"/>
    </row>
    <row r="304" spans="1:14" hidden="1" outlineLevel="1" x14ac:dyDescent="0.25">
      <c r="A304" s="51" t="s">
        <v>2733</v>
      </c>
      <c r="B304" s="66" t="s">
        <v>2636</v>
      </c>
      <c r="C304" s="92">
        <f>ROW(B88)</f>
        <v>88</v>
      </c>
      <c r="H304" s="49"/>
      <c r="I304" s="66"/>
      <c r="J304" s="92"/>
      <c r="K304" s="92"/>
      <c r="L304" s="93"/>
    </row>
    <row r="305" spans="1:14" hidden="1" outlineLevel="1" x14ac:dyDescent="0.25">
      <c r="A305" s="51" t="s">
        <v>2734</v>
      </c>
      <c r="B305" s="66" t="s">
        <v>2637</v>
      </c>
      <c r="C305" s="92" t="s">
        <v>2665</v>
      </c>
      <c r="E305" s="93"/>
      <c r="H305" s="49"/>
      <c r="I305" s="66"/>
      <c r="J305" s="92"/>
      <c r="K305" s="92"/>
      <c r="L305" s="93"/>
      <c r="N305" s="81"/>
    </row>
    <row r="306" spans="1:14" hidden="1" outlineLevel="1" x14ac:dyDescent="0.25">
      <c r="A306" s="51" t="s">
        <v>2735</v>
      </c>
      <c r="B306" s="66" t="s">
        <v>2639</v>
      </c>
      <c r="C306" s="92">
        <v>44</v>
      </c>
      <c r="E306" s="93"/>
      <c r="H306" s="49"/>
      <c r="I306" s="66"/>
      <c r="J306" s="92"/>
      <c r="K306" s="92"/>
      <c r="L306" s="93"/>
      <c r="N306" s="81"/>
    </row>
    <row r="307" spans="1:14" hidden="1"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hidden="1" outlineLevel="1" x14ac:dyDescent="0.25">
      <c r="A308" s="51" t="s">
        <v>381</v>
      </c>
      <c r="B308" s="66"/>
      <c r="E308" s="93"/>
      <c r="H308" s="49"/>
      <c r="I308" s="66"/>
      <c r="J308" s="92"/>
      <c r="K308" s="92"/>
      <c r="L308" s="93"/>
      <c r="N308" s="81"/>
    </row>
    <row r="309" spans="1:14" hidden="1" outlineLevel="1" x14ac:dyDescent="0.25">
      <c r="A309" s="51" t="s">
        <v>382</v>
      </c>
      <c r="E309" s="93"/>
      <c r="H309" s="49"/>
      <c r="I309" s="66"/>
      <c r="J309" s="92"/>
      <c r="K309" s="92"/>
      <c r="L309" s="93"/>
      <c r="N309" s="81"/>
    </row>
    <row r="310" spans="1:14" hidden="1" outlineLevel="1" x14ac:dyDescent="0.25">
      <c r="A310" s="51" t="s">
        <v>383</v>
      </c>
      <c r="H310" s="49"/>
      <c r="N310" s="81"/>
    </row>
    <row r="311" spans="1:14" ht="37.5" collapsed="1"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231" t="s">
        <v>1206</v>
      </c>
      <c r="H312" s="49"/>
      <c r="I312" s="74"/>
      <c r="J312" s="92"/>
      <c r="N312" s="81"/>
    </row>
    <row r="313" spans="1:14" hidden="1" outlineLevel="1" x14ac:dyDescent="0.25">
      <c r="A313" s="51" t="s">
        <v>2728</v>
      </c>
      <c r="B313" s="74" t="s">
        <v>2646</v>
      </c>
      <c r="C313" s="231" t="s">
        <v>1206</v>
      </c>
      <c r="H313" s="49"/>
      <c r="I313" s="74"/>
      <c r="J313" s="92"/>
      <c r="N313" s="81"/>
    </row>
    <row r="314" spans="1:14" hidden="1" outlineLevel="1" x14ac:dyDescent="0.25">
      <c r="A314" s="51" t="s">
        <v>2729</v>
      </c>
      <c r="B314" s="74" t="s">
        <v>2647</v>
      </c>
      <c r="C314" s="231" t="s">
        <v>1206</v>
      </c>
      <c r="H314" s="49"/>
      <c r="I314" s="74"/>
      <c r="J314" s="92"/>
      <c r="N314" s="81"/>
    </row>
    <row r="315" spans="1:14" hidden="1" outlineLevel="1" x14ac:dyDescent="0.25">
      <c r="A315" s="51" t="s">
        <v>384</v>
      </c>
      <c r="B315" s="74"/>
      <c r="C315" s="92"/>
      <c r="H315" s="49"/>
      <c r="I315" s="74"/>
      <c r="J315" s="92"/>
      <c r="N315" s="81"/>
    </row>
    <row r="316" spans="1:14" hidden="1" outlineLevel="1" x14ac:dyDescent="0.25">
      <c r="A316" s="51" t="s">
        <v>385</v>
      </c>
      <c r="B316" s="74"/>
      <c r="C316" s="92"/>
      <c r="H316" s="49"/>
      <c r="I316" s="74"/>
      <c r="J316" s="92"/>
      <c r="N316" s="81"/>
    </row>
    <row r="317" spans="1:14" hidden="1" outlineLevel="1" x14ac:dyDescent="0.25">
      <c r="A317" s="51" t="s">
        <v>386</v>
      </c>
      <c r="B317" s="74"/>
      <c r="C317" s="92"/>
      <c r="H317" s="49"/>
      <c r="I317" s="74"/>
      <c r="J317" s="92"/>
      <c r="N317" s="81"/>
    </row>
    <row r="318" spans="1:14" hidden="1" outlineLevel="1" x14ac:dyDescent="0.25">
      <c r="A318" s="51" t="s">
        <v>387</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FA1280-AEEB-49A3-BF02-450655C7B3A9}"/>
    <hyperlink ref="C30" r:id="rId6" xr:uid="{11B2B84C-966E-4C1C-8C80-1102E3C70364}"/>
    <hyperlink ref="C229" r:id="rId7" xr:uid="{A692F8A9-C9AC-4F41-917B-31D3FDAD965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598" sqref="D598"/>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227">
        <v>95856.741673820012</v>
      </c>
      <c r="F12" s="140">
        <f>IF($C$15=0,"",IF(C12="[for completion]","",C12/$C$15))</f>
        <v>0.91606778745623474</v>
      </c>
    </row>
    <row r="13" spans="1:7" x14ac:dyDescent="0.25">
      <c r="A13" s="51" t="s">
        <v>453</v>
      </c>
      <c r="B13" s="51" t="s">
        <v>454</v>
      </c>
      <c r="C13" s="227">
        <v>8782.6125163300003</v>
      </c>
      <c r="F13" s="140">
        <f>IF($C$15=0,"",IF(C13="[for completion]","",C13/$C$15))</f>
        <v>8.3932212543765219E-2</v>
      </c>
    </row>
    <row r="14" spans="1:7" x14ac:dyDescent="0.25">
      <c r="A14" s="51" t="s">
        <v>455</v>
      </c>
      <c r="B14" s="51" t="s">
        <v>139</v>
      </c>
      <c r="C14" s="227">
        <v>0</v>
      </c>
      <c r="F14" s="140">
        <f>IF($C$15=0,"",IF(C14="[for completion]","",C14/$C$15))</f>
        <v>0</v>
      </c>
    </row>
    <row r="15" spans="1:7" x14ac:dyDescent="0.25">
      <c r="A15" s="51" t="s">
        <v>456</v>
      </c>
      <c r="B15" s="121" t="s">
        <v>141</v>
      </c>
      <c r="C15" s="133">
        <f>SUM(C12:C14)</f>
        <v>104639.35419015001</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227">
        <v>1441666</v>
      </c>
      <c r="D28" s="227">
        <v>66962</v>
      </c>
      <c r="F28" s="227">
        <f>IF(AND(C28="[For completion]",D28="[For completion]"),"[For completion]",SUM(C28:D28))</f>
        <v>1508628</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233">
        <v>1.8257088252124163E-3</v>
      </c>
      <c r="D36" s="233">
        <v>3.7956266648468684E-2</v>
      </c>
      <c r="E36" s="148"/>
      <c r="F36" s="233">
        <v>3.1857534397071005E-3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233">
        <v>0</v>
      </c>
      <c r="D45" s="233">
        <v>0</v>
      </c>
      <c r="E45" s="128"/>
      <c r="F45" s="233">
        <f>+(C45*$C$12+D45*$C$13)/$C$15</f>
        <v>0</v>
      </c>
      <c r="G45" s="51"/>
    </row>
    <row r="46" spans="1:7" x14ac:dyDescent="0.25">
      <c r="A46" s="51" t="s">
        <v>497</v>
      </c>
      <c r="B46" s="51" t="s">
        <v>498</v>
      </c>
      <c r="C46" s="233">
        <v>0</v>
      </c>
      <c r="D46" s="233">
        <v>0</v>
      </c>
      <c r="E46" s="128"/>
      <c r="F46" s="233">
        <f t="shared" ref="F46:F87" si="1">+(C46*$C$12+D46*$C$13)/$C$15</f>
        <v>0</v>
      </c>
      <c r="G46" s="51"/>
    </row>
    <row r="47" spans="1:7" x14ac:dyDescent="0.25">
      <c r="A47" s="51" t="s">
        <v>499</v>
      </c>
      <c r="B47" s="51" t="s">
        <v>500</v>
      </c>
      <c r="C47" s="233">
        <v>0</v>
      </c>
      <c r="D47" s="233">
        <v>0</v>
      </c>
      <c r="E47" s="128"/>
      <c r="F47" s="233">
        <f t="shared" si="1"/>
        <v>0</v>
      </c>
      <c r="G47" s="51"/>
    </row>
    <row r="48" spans="1:7" x14ac:dyDescent="0.25">
      <c r="A48" s="51" t="s">
        <v>501</v>
      </c>
      <c r="B48" s="51" t="s">
        <v>502</v>
      </c>
      <c r="C48" s="233">
        <v>0</v>
      </c>
      <c r="D48" s="233">
        <v>0</v>
      </c>
      <c r="E48" s="128"/>
      <c r="F48" s="233">
        <f t="shared" si="1"/>
        <v>0</v>
      </c>
      <c r="G48" s="51"/>
    </row>
    <row r="49" spans="1:7" x14ac:dyDescent="0.25">
      <c r="A49" s="51" t="s">
        <v>503</v>
      </c>
      <c r="B49" s="51" t="s">
        <v>504</v>
      </c>
      <c r="C49" s="233">
        <v>0</v>
      </c>
      <c r="D49" s="233">
        <v>0</v>
      </c>
      <c r="E49" s="128"/>
      <c r="F49" s="233">
        <f t="shared" si="1"/>
        <v>0</v>
      </c>
      <c r="G49" s="51"/>
    </row>
    <row r="50" spans="1:7" x14ac:dyDescent="0.25">
      <c r="A50" s="51" t="s">
        <v>505</v>
      </c>
      <c r="B50" s="51" t="s">
        <v>2277</v>
      </c>
      <c r="C50" s="233">
        <v>0</v>
      </c>
      <c r="D50" s="233">
        <v>0</v>
      </c>
      <c r="E50" s="128"/>
      <c r="F50" s="233">
        <f t="shared" si="1"/>
        <v>0</v>
      </c>
      <c r="G50" s="51"/>
    </row>
    <row r="51" spans="1:7" x14ac:dyDescent="0.25">
      <c r="A51" s="51" t="s">
        <v>506</v>
      </c>
      <c r="B51" s="51" t="s">
        <v>507</v>
      </c>
      <c r="C51" s="233">
        <v>0</v>
      </c>
      <c r="D51" s="233">
        <v>0</v>
      </c>
      <c r="E51" s="128"/>
      <c r="F51" s="233">
        <f t="shared" si="1"/>
        <v>0</v>
      </c>
      <c r="G51" s="51"/>
    </row>
    <row r="52" spans="1:7" x14ac:dyDescent="0.25">
      <c r="A52" s="51" t="s">
        <v>508</v>
      </c>
      <c r="B52" s="51" t="s">
        <v>509</v>
      </c>
      <c r="C52" s="233">
        <v>0</v>
      </c>
      <c r="D52" s="233">
        <v>0</v>
      </c>
      <c r="E52" s="128"/>
      <c r="F52" s="233">
        <f t="shared" si="1"/>
        <v>0</v>
      </c>
      <c r="G52" s="51"/>
    </row>
    <row r="53" spans="1:7" x14ac:dyDescent="0.25">
      <c r="A53" s="51" t="s">
        <v>510</v>
      </c>
      <c r="B53" s="51" t="s">
        <v>511</v>
      </c>
      <c r="C53" s="233">
        <v>0</v>
      </c>
      <c r="D53" s="233">
        <v>0</v>
      </c>
      <c r="E53" s="128"/>
      <c r="F53" s="233">
        <f t="shared" si="1"/>
        <v>0</v>
      </c>
      <c r="G53" s="51"/>
    </row>
    <row r="54" spans="1:7" x14ac:dyDescent="0.25">
      <c r="A54" s="51" t="s">
        <v>512</v>
      </c>
      <c r="B54" s="51" t="s">
        <v>513</v>
      </c>
      <c r="C54" s="233">
        <v>0</v>
      </c>
      <c r="D54" s="233">
        <v>0</v>
      </c>
      <c r="E54" s="128"/>
      <c r="F54" s="233">
        <f t="shared" si="1"/>
        <v>0</v>
      </c>
      <c r="G54" s="51"/>
    </row>
    <row r="55" spans="1:7" x14ac:dyDescent="0.25">
      <c r="A55" s="51" t="s">
        <v>514</v>
      </c>
      <c r="B55" s="51" t="s">
        <v>515</v>
      </c>
      <c r="C55" s="233">
        <v>0</v>
      </c>
      <c r="D55" s="233">
        <v>0</v>
      </c>
      <c r="E55" s="128"/>
      <c r="F55" s="233">
        <f t="shared" si="1"/>
        <v>0</v>
      </c>
      <c r="G55" s="51"/>
    </row>
    <row r="56" spans="1:7" x14ac:dyDescent="0.25">
      <c r="A56" s="51" t="s">
        <v>516</v>
      </c>
      <c r="B56" s="51" t="s">
        <v>517</v>
      </c>
      <c r="C56" s="233">
        <v>0</v>
      </c>
      <c r="D56" s="233">
        <v>0</v>
      </c>
      <c r="E56" s="128"/>
      <c r="F56" s="233">
        <f t="shared" si="1"/>
        <v>0</v>
      </c>
      <c r="G56" s="51"/>
    </row>
    <row r="57" spans="1:7" x14ac:dyDescent="0.25">
      <c r="A57" s="51" t="s">
        <v>518</v>
      </c>
      <c r="B57" s="51" t="s">
        <v>519</v>
      </c>
      <c r="C57" s="233">
        <v>0</v>
      </c>
      <c r="D57" s="233">
        <v>0</v>
      </c>
      <c r="E57" s="128"/>
      <c r="F57" s="233">
        <f t="shared" si="1"/>
        <v>0</v>
      </c>
      <c r="G57" s="51"/>
    </row>
    <row r="58" spans="1:7" x14ac:dyDescent="0.25">
      <c r="A58" s="51" t="s">
        <v>520</v>
      </c>
      <c r="B58" s="51" t="s">
        <v>521</v>
      </c>
      <c r="C58" s="233">
        <v>0</v>
      </c>
      <c r="D58" s="233">
        <v>0</v>
      </c>
      <c r="E58" s="128"/>
      <c r="F58" s="233">
        <f t="shared" si="1"/>
        <v>0</v>
      </c>
      <c r="G58" s="51"/>
    </row>
    <row r="59" spans="1:7" x14ac:dyDescent="0.25">
      <c r="A59" s="51" t="s">
        <v>522</v>
      </c>
      <c r="B59" s="51" t="s">
        <v>523</v>
      </c>
      <c r="C59" s="233">
        <v>0</v>
      </c>
      <c r="D59" s="233">
        <v>0</v>
      </c>
      <c r="E59" s="128"/>
      <c r="F59" s="233">
        <f t="shared" si="1"/>
        <v>0</v>
      </c>
      <c r="G59" s="51"/>
    </row>
    <row r="60" spans="1:7" x14ac:dyDescent="0.25">
      <c r="A60" s="51" t="s">
        <v>524</v>
      </c>
      <c r="B60" s="51" t="s">
        <v>3</v>
      </c>
      <c r="C60" s="233">
        <v>0</v>
      </c>
      <c r="D60" s="233">
        <v>0</v>
      </c>
      <c r="E60" s="128"/>
      <c r="F60" s="233">
        <f t="shared" si="1"/>
        <v>0</v>
      </c>
      <c r="G60" s="51"/>
    </row>
    <row r="61" spans="1:7" x14ac:dyDescent="0.25">
      <c r="A61" s="51" t="s">
        <v>525</v>
      </c>
      <c r="B61" s="51" t="s">
        <v>526</v>
      </c>
      <c r="C61" s="233">
        <v>0</v>
      </c>
      <c r="D61" s="233">
        <v>0</v>
      </c>
      <c r="E61" s="128"/>
      <c r="F61" s="233">
        <f t="shared" si="1"/>
        <v>0</v>
      </c>
      <c r="G61" s="51"/>
    </row>
    <row r="62" spans="1:7" x14ac:dyDescent="0.25">
      <c r="A62" s="51" t="s">
        <v>527</v>
      </c>
      <c r="B62" s="51" t="s">
        <v>528</v>
      </c>
      <c r="C62" s="233">
        <v>0</v>
      </c>
      <c r="D62" s="233">
        <v>0</v>
      </c>
      <c r="E62" s="128"/>
      <c r="F62" s="233">
        <f t="shared" si="1"/>
        <v>0</v>
      </c>
      <c r="G62" s="51"/>
    </row>
    <row r="63" spans="1:7" x14ac:dyDescent="0.25">
      <c r="A63" s="51" t="s">
        <v>529</v>
      </c>
      <c r="B63" s="51" t="s">
        <v>530</v>
      </c>
      <c r="C63" s="233">
        <v>0</v>
      </c>
      <c r="D63" s="233">
        <v>0</v>
      </c>
      <c r="E63" s="128"/>
      <c r="F63" s="233">
        <f t="shared" si="1"/>
        <v>0</v>
      </c>
      <c r="G63" s="51"/>
    </row>
    <row r="64" spans="1:7" x14ac:dyDescent="0.25">
      <c r="A64" s="51" t="s">
        <v>531</v>
      </c>
      <c r="B64" s="51" t="s">
        <v>532</v>
      </c>
      <c r="C64" s="233">
        <v>0</v>
      </c>
      <c r="D64" s="233">
        <v>0</v>
      </c>
      <c r="E64" s="128"/>
      <c r="F64" s="233">
        <f t="shared" si="1"/>
        <v>0</v>
      </c>
      <c r="G64" s="51"/>
    </row>
    <row r="65" spans="1:7" x14ac:dyDescent="0.25">
      <c r="A65" s="51" t="s">
        <v>533</v>
      </c>
      <c r="B65" s="51" t="s">
        <v>534</v>
      </c>
      <c r="C65" s="233">
        <v>0</v>
      </c>
      <c r="D65" s="233">
        <v>0</v>
      </c>
      <c r="E65" s="128"/>
      <c r="F65" s="233">
        <f t="shared" si="1"/>
        <v>0</v>
      </c>
      <c r="G65" s="51"/>
    </row>
    <row r="66" spans="1:7" x14ac:dyDescent="0.25">
      <c r="A66" s="51" t="s">
        <v>535</v>
      </c>
      <c r="B66" s="51" t="s">
        <v>536</v>
      </c>
      <c r="C66" s="233">
        <v>0</v>
      </c>
      <c r="D66" s="233">
        <v>0</v>
      </c>
      <c r="E66" s="128"/>
      <c r="F66" s="233">
        <f t="shared" si="1"/>
        <v>0</v>
      </c>
      <c r="G66" s="51"/>
    </row>
    <row r="67" spans="1:7" x14ac:dyDescent="0.25">
      <c r="A67" s="51" t="s">
        <v>537</v>
      </c>
      <c r="B67" s="51" t="s">
        <v>538</v>
      </c>
      <c r="C67" s="233">
        <v>0</v>
      </c>
      <c r="D67" s="233">
        <v>0</v>
      </c>
      <c r="E67" s="128"/>
      <c r="F67" s="233">
        <f t="shared" si="1"/>
        <v>0</v>
      </c>
      <c r="G67" s="51"/>
    </row>
    <row r="68" spans="1:7" x14ac:dyDescent="0.25">
      <c r="A68" s="51" t="s">
        <v>539</v>
      </c>
      <c r="B68" s="51" t="s">
        <v>540</v>
      </c>
      <c r="C68" s="233">
        <v>0</v>
      </c>
      <c r="D68" s="233">
        <v>0</v>
      </c>
      <c r="E68" s="128"/>
      <c r="F68" s="233">
        <f t="shared" si="1"/>
        <v>0</v>
      </c>
      <c r="G68" s="51"/>
    </row>
    <row r="69" spans="1:7" x14ac:dyDescent="0.25">
      <c r="A69" s="51" t="s">
        <v>541</v>
      </c>
      <c r="B69" s="51" t="s">
        <v>542</v>
      </c>
      <c r="C69" s="233">
        <v>0</v>
      </c>
      <c r="D69" s="233">
        <v>0</v>
      </c>
      <c r="E69" s="128"/>
      <c r="F69" s="233">
        <f t="shared" si="1"/>
        <v>0</v>
      </c>
      <c r="G69" s="51"/>
    </row>
    <row r="70" spans="1:7" x14ac:dyDescent="0.25">
      <c r="A70" s="51" t="s">
        <v>543</v>
      </c>
      <c r="B70" s="51" t="s">
        <v>544</v>
      </c>
      <c r="C70" s="233">
        <v>1</v>
      </c>
      <c r="D70" s="233">
        <v>1</v>
      </c>
      <c r="E70" s="128"/>
      <c r="F70" s="233">
        <f t="shared" si="1"/>
        <v>1</v>
      </c>
      <c r="G70" s="51"/>
    </row>
    <row r="71" spans="1:7" x14ac:dyDescent="0.25">
      <c r="A71" s="51" t="s">
        <v>545</v>
      </c>
      <c r="B71" s="51" t="s">
        <v>6</v>
      </c>
      <c r="C71" s="233">
        <v>0</v>
      </c>
      <c r="D71" s="233">
        <v>0</v>
      </c>
      <c r="E71" s="128"/>
      <c r="F71" s="233">
        <f t="shared" si="1"/>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233">
        <v>0</v>
      </c>
      <c r="D73" s="233">
        <v>0</v>
      </c>
      <c r="E73" s="128"/>
      <c r="F73" s="233">
        <f t="shared" si="1"/>
        <v>0</v>
      </c>
      <c r="G73" s="51"/>
    </row>
    <row r="74" spans="1:7" x14ac:dyDescent="0.25">
      <c r="A74" s="51" t="s">
        <v>549</v>
      </c>
      <c r="B74" s="51" t="s">
        <v>552</v>
      </c>
      <c r="C74" s="233">
        <v>0</v>
      </c>
      <c r="D74" s="233">
        <v>0</v>
      </c>
      <c r="E74" s="128"/>
      <c r="F74" s="233">
        <f t="shared" si="1"/>
        <v>0</v>
      </c>
      <c r="G74" s="51"/>
    </row>
    <row r="75" spans="1:7" x14ac:dyDescent="0.25">
      <c r="A75" s="51" t="s">
        <v>551</v>
      </c>
      <c r="B75" s="51" t="s">
        <v>2</v>
      </c>
      <c r="C75" s="233">
        <v>0</v>
      </c>
      <c r="D75" s="233">
        <v>0</v>
      </c>
      <c r="E75" s="128"/>
      <c r="F75" s="233">
        <f t="shared" si="1"/>
        <v>0</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233">
        <v>0</v>
      </c>
      <c r="D77" s="233">
        <v>0</v>
      </c>
      <c r="E77" s="128"/>
      <c r="F77" s="233">
        <f t="shared" si="1"/>
        <v>0</v>
      </c>
      <c r="G77" s="51"/>
    </row>
    <row r="78" spans="1:7" x14ac:dyDescent="0.25">
      <c r="A78" s="51" t="s">
        <v>554</v>
      </c>
      <c r="B78" s="51" t="s">
        <v>547</v>
      </c>
      <c r="C78" s="233">
        <v>0</v>
      </c>
      <c r="D78" s="233">
        <v>0</v>
      </c>
      <c r="E78" s="128"/>
      <c r="F78" s="233">
        <f t="shared" si="1"/>
        <v>0</v>
      </c>
      <c r="G78" s="51"/>
    </row>
    <row r="79" spans="1:7" x14ac:dyDescent="0.25">
      <c r="A79" s="51" t="s">
        <v>555</v>
      </c>
      <c r="B79" s="68" t="s">
        <v>313</v>
      </c>
      <c r="C79" s="233">
        <v>0</v>
      </c>
      <c r="D79" s="233">
        <v>0</v>
      </c>
      <c r="E79" s="128"/>
      <c r="F79" s="233">
        <f t="shared" si="1"/>
        <v>0</v>
      </c>
      <c r="G79" s="51"/>
    </row>
    <row r="80" spans="1:7" x14ac:dyDescent="0.25">
      <c r="A80" s="51" t="s">
        <v>556</v>
      </c>
      <c r="B80" s="68" t="s">
        <v>315</v>
      </c>
      <c r="C80" s="233">
        <v>0</v>
      </c>
      <c r="D80" s="233">
        <v>0</v>
      </c>
      <c r="E80" s="128"/>
      <c r="F80" s="233">
        <f t="shared" si="1"/>
        <v>0</v>
      </c>
      <c r="G80" s="51"/>
    </row>
    <row r="81" spans="1:7" x14ac:dyDescent="0.25">
      <c r="A81" s="51" t="s">
        <v>557</v>
      </c>
      <c r="B81" s="68" t="s">
        <v>12</v>
      </c>
      <c r="C81" s="233">
        <v>0</v>
      </c>
      <c r="D81" s="233">
        <v>0</v>
      </c>
      <c r="E81" s="128"/>
      <c r="F81" s="233">
        <f t="shared" si="1"/>
        <v>0</v>
      </c>
      <c r="G81" s="51"/>
    </row>
    <row r="82" spans="1:7" x14ac:dyDescent="0.25">
      <c r="A82" s="51" t="s">
        <v>558</v>
      </c>
      <c r="B82" s="68" t="s">
        <v>318</v>
      </c>
      <c r="C82" s="233">
        <v>0</v>
      </c>
      <c r="D82" s="233">
        <v>0</v>
      </c>
      <c r="E82" s="128"/>
      <c r="F82" s="233">
        <f t="shared" si="1"/>
        <v>0</v>
      </c>
      <c r="G82" s="51"/>
    </row>
    <row r="83" spans="1:7" x14ac:dyDescent="0.25">
      <c r="A83" s="51" t="s">
        <v>559</v>
      </c>
      <c r="B83" s="68" t="s">
        <v>320</v>
      </c>
      <c r="C83" s="233">
        <v>0</v>
      </c>
      <c r="D83" s="233">
        <v>0</v>
      </c>
      <c r="E83" s="128"/>
      <c r="F83" s="233">
        <f t="shared" si="1"/>
        <v>0</v>
      </c>
      <c r="G83" s="51"/>
    </row>
    <row r="84" spans="1:7" x14ac:dyDescent="0.25">
      <c r="A84" s="51" t="s">
        <v>560</v>
      </c>
      <c r="B84" s="68" t="s">
        <v>322</v>
      </c>
      <c r="C84" s="233">
        <v>0</v>
      </c>
      <c r="D84" s="233">
        <v>0</v>
      </c>
      <c r="E84" s="128"/>
      <c r="F84" s="233">
        <f t="shared" si="1"/>
        <v>0</v>
      </c>
      <c r="G84" s="51"/>
    </row>
    <row r="85" spans="1:7" x14ac:dyDescent="0.25">
      <c r="A85" s="51" t="s">
        <v>561</v>
      </c>
      <c r="B85" s="68" t="s">
        <v>324</v>
      </c>
      <c r="C85" s="233">
        <v>0</v>
      </c>
      <c r="D85" s="233">
        <v>0</v>
      </c>
      <c r="E85" s="128"/>
      <c r="F85" s="233">
        <f t="shared" si="1"/>
        <v>0</v>
      </c>
      <c r="G85" s="51"/>
    </row>
    <row r="86" spans="1:7" x14ac:dyDescent="0.25">
      <c r="A86" s="51" t="s">
        <v>562</v>
      </c>
      <c r="B86" s="68" t="s">
        <v>326</v>
      </c>
      <c r="C86" s="233">
        <v>0</v>
      </c>
      <c r="D86" s="233">
        <v>0</v>
      </c>
      <c r="E86" s="128"/>
      <c r="F86" s="233">
        <f t="shared" si="1"/>
        <v>0</v>
      </c>
      <c r="G86" s="51"/>
    </row>
    <row r="87" spans="1:7" x14ac:dyDescent="0.25">
      <c r="A87" s="51" t="s">
        <v>563</v>
      </c>
      <c r="B87" s="68" t="s">
        <v>139</v>
      </c>
      <c r="C87" s="233">
        <f>1-SUM(C77:C86)-C72-C44</f>
        <v>0</v>
      </c>
      <c r="D87" s="233">
        <f>1-SUM(D77:D86)-D72-D44</f>
        <v>0</v>
      </c>
      <c r="E87" s="128"/>
      <c r="F87" s="233">
        <f t="shared" si="1"/>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3083</v>
      </c>
      <c r="C99" s="233">
        <v>0.1444865527672391</v>
      </c>
      <c r="D99" s="233">
        <v>0.162727898122871</v>
      </c>
      <c r="E99" s="128"/>
      <c r="F99" s="233">
        <f>+(C99*$C$12+D99*$C$13)/$C$15</f>
        <v>0.14601758924271221</v>
      </c>
      <c r="G99" s="51"/>
    </row>
    <row r="100" spans="1:7" x14ac:dyDescent="0.25">
      <c r="A100" s="51" t="s">
        <v>576</v>
      </c>
      <c r="B100" s="68" t="s">
        <v>3084</v>
      </c>
      <c r="C100" s="233">
        <v>1.1221058733772578E-2</v>
      </c>
      <c r="D100" s="233">
        <v>1.3398364791934597E-2</v>
      </c>
      <c r="E100" s="128"/>
      <c r="F100" s="233">
        <f t="shared" ref="F100:F118" si="2">+(C100*$C$12+D100*$C$13)/$C$15</f>
        <v>1.140380484861906E-2</v>
      </c>
      <c r="G100" s="51"/>
    </row>
    <row r="101" spans="1:7" x14ac:dyDescent="0.25">
      <c r="A101" s="51" t="s">
        <v>577</v>
      </c>
      <c r="B101" s="68" t="s">
        <v>3085</v>
      </c>
      <c r="C101" s="233">
        <v>6.6994562745020959E-3</v>
      </c>
      <c r="D101" s="233">
        <v>5.454361453488956E-3</v>
      </c>
      <c r="E101" s="128"/>
      <c r="F101" s="233">
        <f t="shared" si="2"/>
        <v>6.5949527113476798E-3</v>
      </c>
      <c r="G101" s="51"/>
    </row>
    <row r="102" spans="1:7" x14ac:dyDescent="0.25">
      <c r="A102" s="51" t="s">
        <v>578</v>
      </c>
      <c r="B102" s="68" t="s">
        <v>3086</v>
      </c>
      <c r="C102" s="233">
        <v>5.3930323625447148E-2</v>
      </c>
      <c r="D102" s="233">
        <v>9.8554829669486116E-2</v>
      </c>
      <c r="E102" s="128"/>
      <c r="F102" s="233">
        <f t="shared" si="2"/>
        <v>5.7675757151395959E-2</v>
      </c>
      <c r="G102" s="51"/>
    </row>
    <row r="103" spans="1:7" x14ac:dyDescent="0.25">
      <c r="A103" s="51" t="s">
        <v>579</v>
      </c>
      <c r="B103" s="68" t="s">
        <v>3087</v>
      </c>
      <c r="C103" s="233">
        <v>2.7513601797507226E-2</v>
      </c>
      <c r="D103" s="233">
        <v>1.8232075128245748E-2</v>
      </c>
      <c r="E103" s="128"/>
      <c r="F103" s="233">
        <f t="shared" si="2"/>
        <v>2.6734582728372147E-2</v>
      </c>
      <c r="G103" s="51"/>
    </row>
    <row r="104" spans="1:7" x14ac:dyDescent="0.25">
      <c r="A104" s="51" t="s">
        <v>580</v>
      </c>
      <c r="B104" s="68" t="s">
        <v>3088</v>
      </c>
      <c r="C104" s="233">
        <v>4.8794985646037792E-2</v>
      </c>
      <c r="D104" s="233">
        <v>6.4404573432822326E-2</v>
      </c>
      <c r="E104" s="128"/>
      <c r="F104" s="233">
        <f t="shared" si="2"/>
        <v>5.0105132885878756E-2</v>
      </c>
      <c r="G104" s="51"/>
    </row>
    <row r="105" spans="1:7" x14ac:dyDescent="0.25">
      <c r="A105" s="51" t="s">
        <v>581</v>
      </c>
      <c r="B105" s="68" t="s">
        <v>3089</v>
      </c>
      <c r="C105" s="233">
        <v>9.2378478142226151E-3</v>
      </c>
      <c r="D105" s="233">
        <v>4.3075520227788345E-3</v>
      </c>
      <c r="E105" s="128"/>
      <c r="F105" s="233">
        <f t="shared" si="2"/>
        <v>8.824037179951524E-3</v>
      </c>
      <c r="G105" s="51"/>
    </row>
    <row r="106" spans="1:7" x14ac:dyDescent="0.25">
      <c r="A106" s="51" t="s">
        <v>582</v>
      </c>
      <c r="B106" s="68" t="s">
        <v>3090</v>
      </c>
      <c r="C106" s="233">
        <v>2.7597465742281762E-2</v>
      </c>
      <c r="D106" s="233">
        <v>1.9005338517399328E-2</v>
      </c>
      <c r="E106" s="128"/>
      <c r="F106" s="233">
        <f t="shared" si="2"/>
        <v>2.6876309493839859E-2</v>
      </c>
      <c r="G106" s="51"/>
    </row>
    <row r="107" spans="1:7" x14ac:dyDescent="0.25">
      <c r="A107" s="51" t="s">
        <v>583</v>
      </c>
      <c r="B107" s="68" t="s">
        <v>3091</v>
      </c>
      <c r="C107" s="233">
        <v>3.1477637339973177E-2</v>
      </c>
      <c r="D107" s="233">
        <v>2.4867224403207839E-2</v>
      </c>
      <c r="E107" s="128"/>
      <c r="F107" s="233">
        <f t="shared" si="2"/>
        <v>3.0922810756362534E-2</v>
      </c>
      <c r="G107" s="51"/>
    </row>
    <row r="108" spans="1:7" x14ac:dyDescent="0.25">
      <c r="A108" s="51" t="s">
        <v>584</v>
      </c>
      <c r="B108" s="68" t="s">
        <v>3092</v>
      </c>
      <c r="C108" s="233">
        <v>0.23668290510615544</v>
      </c>
      <c r="D108" s="233">
        <v>0.23577131773032844</v>
      </c>
      <c r="E108" s="128"/>
      <c r="F108" s="233">
        <f t="shared" si="2"/>
        <v>0.23660639356077531</v>
      </c>
      <c r="G108" s="51"/>
    </row>
    <row r="109" spans="1:7" x14ac:dyDescent="0.25">
      <c r="A109" s="51" t="s">
        <v>585</v>
      </c>
      <c r="B109" s="68" t="s">
        <v>3093</v>
      </c>
      <c r="C109" s="233">
        <v>1.805651899049182E-3</v>
      </c>
      <c r="D109" s="233">
        <v>6.7487407977743585E-4</v>
      </c>
      <c r="E109" s="128"/>
      <c r="F109" s="233">
        <f t="shared" si="2"/>
        <v>1.7107432147822905E-3</v>
      </c>
      <c r="G109" s="51"/>
    </row>
    <row r="110" spans="1:7" x14ac:dyDescent="0.25">
      <c r="A110" s="51" t="s">
        <v>586</v>
      </c>
      <c r="B110" s="68" t="s">
        <v>3094</v>
      </c>
      <c r="C110" s="233">
        <v>7.1554701050028499E-3</v>
      </c>
      <c r="D110" s="233">
        <v>1.1858982715717311E-2</v>
      </c>
      <c r="E110" s="128"/>
      <c r="F110" s="233">
        <f t="shared" si="2"/>
        <v>7.5502463251476155E-3</v>
      </c>
      <c r="G110" s="51"/>
    </row>
    <row r="111" spans="1:7" x14ac:dyDescent="0.25">
      <c r="A111" s="51" t="s">
        <v>587</v>
      </c>
      <c r="B111" s="68" t="s">
        <v>3095</v>
      </c>
      <c r="C111" s="233">
        <v>1.9686153474225417E-2</v>
      </c>
      <c r="D111" s="233">
        <v>1.1988794627364349E-2</v>
      </c>
      <c r="E111" s="128"/>
      <c r="F111" s="233">
        <f t="shared" si="2"/>
        <v>1.9040097115465043E-2</v>
      </c>
      <c r="G111" s="51"/>
    </row>
    <row r="112" spans="1:7" x14ac:dyDescent="0.25">
      <c r="A112" s="51" t="s">
        <v>588</v>
      </c>
      <c r="B112" s="68" t="s">
        <v>3096</v>
      </c>
      <c r="C112" s="233">
        <v>5.9010216050822501E-3</v>
      </c>
      <c r="D112" s="233">
        <v>4.0227660521636619E-3</v>
      </c>
      <c r="E112" s="128"/>
      <c r="F112" s="233">
        <f t="shared" si="2"/>
        <v>5.7433754608031797E-3</v>
      </c>
      <c r="G112" s="51"/>
    </row>
    <row r="113" spans="1:7" x14ac:dyDescent="0.25">
      <c r="A113" s="51" t="s">
        <v>589</v>
      </c>
      <c r="B113" s="68" t="s">
        <v>3097</v>
      </c>
      <c r="C113" s="233">
        <v>0.20639062249789891</v>
      </c>
      <c r="D113" s="233">
        <v>0.19035345544865243</v>
      </c>
      <c r="E113" s="128"/>
      <c r="F113" s="233">
        <f t="shared" si="2"/>
        <v>0.20504458758452171</v>
      </c>
      <c r="G113" s="51"/>
    </row>
    <row r="114" spans="1:7" x14ac:dyDescent="0.25">
      <c r="A114" s="51" t="s">
        <v>590</v>
      </c>
      <c r="B114" s="68" t="s">
        <v>3098</v>
      </c>
      <c r="C114" s="233">
        <v>3.9270863533097855E-4</v>
      </c>
      <c r="D114" s="233">
        <v>5.9942099121547887E-4</v>
      </c>
      <c r="E114" s="128"/>
      <c r="F114" s="233">
        <f t="shared" si="2"/>
        <v>4.1005846072049884E-4</v>
      </c>
      <c r="G114" s="51"/>
    </row>
    <row r="115" spans="1:7" x14ac:dyDescent="0.25">
      <c r="A115" s="51" t="s">
        <v>591</v>
      </c>
      <c r="B115" s="68" t="s">
        <v>3099</v>
      </c>
      <c r="C115" s="233">
        <v>3.4432189297139801E-2</v>
      </c>
      <c r="D115" s="233">
        <v>2.3912753254171776E-2</v>
      </c>
      <c r="E115" s="128"/>
      <c r="F115" s="233">
        <f t="shared" si="2"/>
        <v>3.3549269755340866E-2</v>
      </c>
      <c r="G115" s="51"/>
    </row>
    <row r="116" spans="1:7" x14ac:dyDescent="0.25">
      <c r="A116" s="51" t="s">
        <v>592</v>
      </c>
      <c r="B116" s="68" t="s">
        <v>3100</v>
      </c>
      <c r="C116" s="233">
        <v>1.9102370691472189E-2</v>
      </c>
      <c r="D116" s="233">
        <v>1.3071321299504597E-2</v>
      </c>
      <c r="E116" s="128"/>
      <c r="F116" s="233">
        <f t="shared" si="2"/>
        <v>1.8596171372043616E-2</v>
      </c>
      <c r="G116" s="51"/>
    </row>
    <row r="117" spans="1:7" x14ac:dyDescent="0.25">
      <c r="A117" s="51" t="s">
        <v>593</v>
      </c>
      <c r="B117" s="68" t="s">
        <v>3101</v>
      </c>
      <c r="C117" s="233">
        <v>0.10749180905722497</v>
      </c>
      <c r="D117" s="233">
        <v>9.6545983557102644E-2</v>
      </c>
      <c r="E117" s="128"/>
      <c r="F117" s="233">
        <f t="shared" si="2"/>
        <v>0.10657310170488174</v>
      </c>
      <c r="G117" s="51"/>
    </row>
    <row r="118" spans="1:7" x14ac:dyDescent="0.25">
      <c r="A118" s="51" t="s">
        <v>594</v>
      </c>
      <c r="B118" s="68" t="s">
        <v>930</v>
      </c>
      <c r="C118" s="233">
        <v>1.6789043440223013E-7</v>
      </c>
      <c r="D118" s="233">
        <v>2.4811270176707895E-4</v>
      </c>
      <c r="E118" s="128"/>
      <c r="F118" s="233">
        <f t="shared" si="2"/>
        <v>2.0978447038300218E-5</v>
      </c>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1506</v>
      </c>
      <c r="B130" s="68"/>
      <c r="C130" s="128"/>
      <c r="D130" s="128"/>
      <c r="E130" s="128"/>
      <c r="F130" s="128"/>
      <c r="G130" s="51"/>
    </row>
    <row r="131" spans="1:7" x14ac:dyDescent="0.25">
      <c r="A131" s="51" t="s">
        <v>1507</v>
      </c>
      <c r="B131" s="68"/>
      <c r="C131" s="128"/>
      <c r="D131" s="128"/>
      <c r="E131" s="128"/>
      <c r="F131" s="128"/>
      <c r="G131" s="51"/>
    </row>
    <row r="132" spans="1:7" x14ac:dyDescent="0.25">
      <c r="A132" s="51" t="s">
        <v>1508</v>
      </c>
      <c r="B132" s="68"/>
      <c r="C132" s="128"/>
      <c r="D132" s="128"/>
      <c r="E132" s="128"/>
      <c r="F132" s="128"/>
      <c r="G132" s="51"/>
    </row>
    <row r="133" spans="1:7" x14ac:dyDescent="0.25">
      <c r="A133" s="51" t="s">
        <v>1509</v>
      </c>
      <c r="B133" s="68"/>
      <c r="C133" s="128"/>
      <c r="D133" s="128"/>
      <c r="E133" s="128"/>
      <c r="F133" s="128"/>
      <c r="G133" s="51"/>
    </row>
    <row r="134" spans="1:7" x14ac:dyDescent="0.25">
      <c r="A134" s="51" t="s">
        <v>1510</v>
      </c>
      <c r="B134" s="68"/>
      <c r="C134" s="128"/>
      <c r="D134" s="128"/>
      <c r="E134" s="128"/>
      <c r="F134" s="128"/>
      <c r="G134" s="51"/>
    </row>
    <row r="135" spans="1:7" x14ac:dyDescent="0.25">
      <c r="A135" s="51" t="s">
        <v>1511</v>
      </c>
      <c r="B135" s="68"/>
      <c r="C135" s="128"/>
      <c r="D135" s="128"/>
      <c r="E135" s="128"/>
      <c r="F135" s="128"/>
      <c r="G135" s="51"/>
    </row>
    <row r="136" spans="1:7" x14ac:dyDescent="0.25">
      <c r="A136" s="51" t="s">
        <v>1512</v>
      </c>
      <c r="B136" s="68"/>
      <c r="C136" s="128"/>
      <c r="D136" s="128"/>
      <c r="E136" s="128"/>
      <c r="F136" s="128"/>
      <c r="G136" s="51"/>
    </row>
    <row r="137" spans="1:7" x14ac:dyDescent="0.25">
      <c r="A137" s="51" t="s">
        <v>1513</v>
      </c>
      <c r="B137" s="68"/>
      <c r="C137" s="128"/>
      <c r="D137" s="128"/>
      <c r="E137" s="128"/>
      <c r="F137" s="128"/>
      <c r="G137" s="51"/>
    </row>
    <row r="138" spans="1:7" x14ac:dyDescent="0.25">
      <c r="A138" s="51" t="s">
        <v>1514</v>
      </c>
      <c r="B138" s="68"/>
      <c r="C138" s="128"/>
      <c r="D138" s="128"/>
      <c r="E138" s="128"/>
      <c r="F138" s="128"/>
      <c r="G138" s="51"/>
    </row>
    <row r="139" spans="1:7" x14ac:dyDescent="0.25">
      <c r="A139" s="51" t="s">
        <v>1515</v>
      </c>
      <c r="B139" s="68"/>
      <c r="C139" s="128"/>
      <c r="D139" s="128"/>
      <c r="E139" s="128"/>
      <c r="F139" s="128"/>
      <c r="G139" s="51"/>
    </row>
    <row r="140" spans="1:7" x14ac:dyDescent="0.25">
      <c r="A140" s="51" t="s">
        <v>1516</v>
      </c>
      <c r="B140" s="68"/>
      <c r="C140" s="128"/>
      <c r="D140" s="128"/>
      <c r="E140" s="128"/>
      <c r="F140" s="128"/>
      <c r="G140" s="51"/>
    </row>
    <row r="141" spans="1:7" x14ac:dyDescent="0.25">
      <c r="A141" s="51" t="s">
        <v>1517</v>
      </c>
      <c r="B141" s="68"/>
      <c r="C141" s="128"/>
      <c r="D141" s="128"/>
      <c r="E141" s="128"/>
      <c r="F141" s="128"/>
      <c r="G141" s="51"/>
    </row>
    <row r="142" spans="1:7" x14ac:dyDescent="0.25">
      <c r="A142" s="51" t="s">
        <v>1518</v>
      </c>
      <c r="B142" s="68"/>
      <c r="C142" s="128"/>
      <c r="D142" s="128"/>
      <c r="E142" s="128"/>
      <c r="F142" s="128"/>
      <c r="G142" s="51"/>
    </row>
    <row r="143" spans="1:7" x14ac:dyDescent="0.25">
      <c r="A143" s="51" t="s">
        <v>1519</v>
      </c>
      <c r="B143" s="68"/>
      <c r="C143" s="128"/>
      <c r="D143" s="128"/>
      <c r="E143" s="128"/>
      <c r="F143" s="128"/>
      <c r="G143" s="51"/>
    </row>
    <row r="144" spans="1:7" x14ac:dyDescent="0.25">
      <c r="A144" s="51" t="s">
        <v>1520</v>
      </c>
      <c r="B144" s="68"/>
      <c r="C144" s="128"/>
      <c r="D144" s="128"/>
      <c r="E144" s="128"/>
      <c r="F144" s="128"/>
      <c r="G144" s="51"/>
    </row>
    <row r="145" spans="1:7" x14ac:dyDescent="0.25">
      <c r="A145" s="51" t="s">
        <v>1521</v>
      </c>
      <c r="B145" s="68"/>
      <c r="C145" s="128"/>
      <c r="D145" s="128"/>
      <c r="E145" s="128"/>
      <c r="F145" s="128"/>
      <c r="G145" s="51"/>
    </row>
    <row r="146" spans="1:7" x14ac:dyDescent="0.25">
      <c r="A146" s="51" t="s">
        <v>1522</v>
      </c>
      <c r="B146" s="68"/>
      <c r="C146" s="128"/>
      <c r="D146" s="128"/>
      <c r="E146" s="128"/>
      <c r="F146" s="128"/>
      <c r="G146" s="51"/>
    </row>
    <row r="147" spans="1:7" x14ac:dyDescent="0.25">
      <c r="A147" s="51" t="s">
        <v>1523</v>
      </c>
      <c r="B147" s="68"/>
      <c r="C147" s="128"/>
      <c r="D147" s="128"/>
      <c r="E147" s="128"/>
      <c r="F147" s="128"/>
      <c r="G147" s="51"/>
    </row>
    <row r="148" spans="1:7" x14ac:dyDescent="0.25">
      <c r="A148" s="51" t="s">
        <v>1524</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233">
        <v>0.45859551793951731</v>
      </c>
      <c r="D150" s="233">
        <v>0.30514012676946201</v>
      </c>
      <c r="E150" s="129"/>
      <c r="F150" s="233">
        <f>+(C150*$C$12+D150*$C$13)/$C$15</f>
        <v>0.4457156674318456</v>
      </c>
    </row>
    <row r="151" spans="1:7" x14ac:dyDescent="0.25">
      <c r="A151" s="51" t="s">
        <v>609</v>
      </c>
      <c r="B151" s="51" t="s">
        <v>610</v>
      </c>
      <c r="C151" s="233">
        <v>0.54140448206048264</v>
      </c>
      <c r="D151" s="233">
        <v>0.69485987323053788</v>
      </c>
      <c r="E151" s="129"/>
      <c r="F151" s="233">
        <f t="shared" ref="F151:F152" si="3">+(C151*$C$12+D151*$C$13)/$C$15</f>
        <v>0.55428433256815435</v>
      </c>
    </row>
    <row r="152" spans="1:7" x14ac:dyDescent="0.25">
      <c r="A152" s="51" t="s">
        <v>611</v>
      </c>
      <c r="B152" s="51" t="s">
        <v>139</v>
      </c>
      <c r="C152" s="233">
        <v>0</v>
      </c>
      <c r="D152" s="233">
        <v>0</v>
      </c>
      <c r="E152" s="129"/>
      <c r="F152" s="233">
        <f t="shared" si="3"/>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233">
        <v>5.8462793249006869E-5</v>
      </c>
      <c r="D160" s="233">
        <v>1.7079200490867228E-4</v>
      </c>
      <c r="E160" s="129"/>
      <c r="F160" s="233">
        <f>+(C160*$C$12+D160*$C$13)/$C$15</f>
        <v>6.7890832516899496E-5</v>
      </c>
    </row>
    <row r="161" spans="1:7" x14ac:dyDescent="0.25">
      <c r="A161" s="51" t="s">
        <v>621</v>
      </c>
      <c r="B161" s="51" t="s">
        <v>622</v>
      </c>
      <c r="C161" s="233">
        <v>0.99483825407581994</v>
      </c>
      <c r="D161" s="233">
        <v>0.93175081861968856</v>
      </c>
      <c r="E161" s="129"/>
      <c r="F161" s="233">
        <f t="shared" ref="F161:F162" si="4">+(C161*$C$12+D161*$C$13)/$C$15</f>
        <v>0.98954318603427494</v>
      </c>
    </row>
    <row r="162" spans="1:7" x14ac:dyDescent="0.25">
      <c r="A162" s="51" t="s">
        <v>623</v>
      </c>
      <c r="B162" s="51" t="s">
        <v>139</v>
      </c>
      <c r="C162" s="233">
        <v>5.1032831309308305E-3</v>
      </c>
      <c r="D162" s="233">
        <v>6.8078389375402809E-2</v>
      </c>
      <c r="E162" s="129"/>
      <c r="F162" s="233">
        <f t="shared" si="4"/>
        <v>1.038892313320805E-2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233">
        <v>0.11477070190426363</v>
      </c>
      <c r="D170" s="233">
        <v>0.1183926507592869</v>
      </c>
      <c r="E170" s="129"/>
      <c r="F170" s="233">
        <f>+(C170*$C$12+D170*$C$13)/$C$15</f>
        <v>0.11507470008538609</v>
      </c>
    </row>
    <row r="171" spans="1:7" x14ac:dyDescent="0.25">
      <c r="A171" s="51" t="s">
        <v>633</v>
      </c>
      <c r="B171" s="47" t="s">
        <v>3035</v>
      </c>
      <c r="C171" s="233">
        <v>9.0923224269580716E-2</v>
      </c>
      <c r="D171" s="233">
        <v>8.3980685290236279E-2</v>
      </c>
      <c r="E171" s="129"/>
      <c r="F171" s="233">
        <f t="shared" ref="F171:F174" si="5">+(C171*$C$12+D171*$C$13)/$C$15</f>
        <v>9.034052161237302E-2</v>
      </c>
    </row>
    <row r="172" spans="1:7" x14ac:dyDescent="0.25">
      <c r="A172" s="51" t="s">
        <v>635</v>
      </c>
      <c r="B172" s="47" t="s">
        <v>3036</v>
      </c>
      <c r="C172" s="233">
        <v>0.10079932236230942</v>
      </c>
      <c r="D172" s="233">
        <v>8.9109002147692365E-2</v>
      </c>
      <c r="E172" s="128"/>
      <c r="F172" s="233">
        <f t="shared" si="5"/>
        <v>9.9818127921351488E-2</v>
      </c>
    </row>
    <row r="173" spans="1:7" x14ac:dyDescent="0.25">
      <c r="A173" s="51" t="s">
        <v>637</v>
      </c>
      <c r="B173" s="47" t="s">
        <v>3037</v>
      </c>
      <c r="C173" s="233">
        <v>0.10115342056476551</v>
      </c>
      <c r="D173" s="233">
        <v>0.11353608742341249</v>
      </c>
      <c r="E173" s="128"/>
      <c r="F173" s="233">
        <f t="shared" si="5"/>
        <v>0.1021927251914041</v>
      </c>
    </row>
    <row r="174" spans="1:7" x14ac:dyDescent="0.25">
      <c r="A174" s="51" t="s">
        <v>639</v>
      </c>
      <c r="B174" s="47" t="s">
        <v>3038</v>
      </c>
      <c r="C174" s="233">
        <v>0.59235333089908071</v>
      </c>
      <c r="D174" s="233">
        <v>0.59498157437937182</v>
      </c>
      <c r="E174" s="128"/>
      <c r="F174" s="233">
        <f t="shared" si="5"/>
        <v>0.59257392518948526</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234">
        <v>5.9306610215738699E-4</v>
      </c>
      <c r="D180" s="234">
        <v>1.7826332245547199E-3</v>
      </c>
      <c r="E180" s="129"/>
      <c r="F180" s="234">
        <f t="shared" ref="F180:F181" si="6">+(C180*$C$12+D180*$C$13)/$C$15</f>
        <v>6.9290910270951517E-4</v>
      </c>
    </row>
    <row r="181" spans="1:7" outlineLevel="1" x14ac:dyDescent="0.25">
      <c r="A181" s="51" t="s">
        <v>2649</v>
      </c>
      <c r="B181" s="122" t="s">
        <v>2648</v>
      </c>
      <c r="C181" s="234">
        <v>7.546600415352627E-3</v>
      </c>
      <c r="D181" s="234">
        <v>3.0914231377641918E-2</v>
      </c>
      <c r="E181" s="129"/>
      <c r="F181" s="234">
        <f t="shared" si="6"/>
        <v>9.5078973839237621E-3</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235">
        <v>66.490256185427143</v>
      </c>
      <c r="D187" s="227">
        <v>1441666</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3102</v>
      </c>
      <c r="C190" s="227">
        <v>49738.353295389999</v>
      </c>
      <c r="D190" s="227">
        <v>1166157</v>
      </c>
      <c r="E190" s="65"/>
      <c r="F190" s="140">
        <f>IF($C$214=0,"",IF(C190="[for completion]","",IF(C190="","",C190/$C$214)))</f>
        <v>0.51888216130524223</v>
      </c>
      <c r="G190" s="140">
        <f>IF($D$214=0,"",IF(D190="[for completion]","",IF(D190="","",D190/$D$214)))</f>
        <v>0.8088954029574118</v>
      </c>
    </row>
    <row r="191" spans="1:7" x14ac:dyDescent="0.25">
      <c r="A191" s="51" t="s">
        <v>659</v>
      </c>
      <c r="B191" s="68" t="s">
        <v>3103</v>
      </c>
      <c r="C191" s="227">
        <v>30418.754094560001</v>
      </c>
      <c r="D191" s="227">
        <v>225181</v>
      </c>
      <c r="E191" s="65"/>
      <c r="F191" s="140">
        <f t="shared" ref="F191:F213" si="7">IF($C$214=0,"",IF(C191="[for completion]","",IF(C191="","",C191/$C$214)))</f>
        <v>0.31733557351728603</v>
      </c>
      <c r="G191" s="140">
        <f t="shared" ref="G191:G213" si="8">IF($D$214=0,"",IF(D191="[for completion]","",IF(D191="","",D191/$D$214)))</f>
        <v>0.15619498552369274</v>
      </c>
    </row>
    <row r="192" spans="1:7" x14ac:dyDescent="0.25">
      <c r="A192" s="51" t="s">
        <v>660</v>
      </c>
      <c r="B192" s="68" t="s">
        <v>3104</v>
      </c>
      <c r="C192" s="227">
        <v>8533.3315488999997</v>
      </c>
      <c r="D192" s="227">
        <v>35859</v>
      </c>
      <c r="E192" s="65"/>
      <c r="F192" s="140">
        <f t="shared" si="7"/>
        <v>8.9021715112507199E-2</v>
      </c>
      <c r="G192" s="140">
        <f t="shared" si="8"/>
        <v>2.4873306299794822E-2</v>
      </c>
    </row>
    <row r="193" spans="1:7" x14ac:dyDescent="0.25">
      <c r="A193" s="51" t="s">
        <v>661</v>
      </c>
      <c r="B193" s="68" t="s">
        <v>3105</v>
      </c>
      <c r="C193" s="227">
        <v>4078.5488429699999</v>
      </c>
      <c r="D193" s="227">
        <v>11105</v>
      </c>
      <c r="E193" s="65"/>
      <c r="F193" s="140">
        <f t="shared" si="7"/>
        <v>4.2548377628445058E-2</v>
      </c>
      <c r="G193" s="140">
        <f t="shared" si="8"/>
        <v>7.7028937354421895E-3</v>
      </c>
    </row>
    <row r="194" spans="1:7" x14ac:dyDescent="0.25">
      <c r="A194" s="51" t="s">
        <v>662</v>
      </c>
      <c r="B194" s="68" t="s">
        <v>3106</v>
      </c>
      <c r="C194" s="227">
        <v>1746.9708525599999</v>
      </c>
      <c r="D194" s="227">
        <v>2681</v>
      </c>
      <c r="E194" s="65"/>
      <c r="F194" s="140">
        <f t="shared" si="7"/>
        <v>1.8224809461024331E-2</v>
      </c>
      <c r="G194" s="140">
        <f t="shared" si="8"/>
        <v>1.8596540391463765E-3</v>
      </c>
    </row>
    <row r="195" spans="1:7" x14ac:dyDescent="0.25">
      <c r="A195" s="51" t="s">
        <v>663</v>
      </c>
      <c r="B195" s="68" t="s">
        <v>3107</v>
      </c>
      <c r="C195" s="227">
        <v>1340.78303944</v>
      </c>
      <c r="D195" s="227">
        <v>683</v>
      </c>
      <c r="E195" s="65"/>
      <c r="F195" s="140">
        <f t="shared" si="7"/>
        <v>1.3987362975495226E-2</v>
      </c>
      <c r="G195" s="140">
        <f t="shared" si="8"/>
        <v>4.7375744451211304E-4</v>
      </c>
    </row>
    <row r="196" spans="1:7" x14ac:dyDescent="0.25">
      <c r="A196" s="51" t="s">
        <v>664</v>
      </c>
      <c r="B196" s="68"/>
      <c r="C196" s="133"/>
      <c r="D196" s="134"/>
      <c r="E196" s="65"/>
      <c r="F196" s="140" t="str">
        <f t="shared" si="7"/>
        <v/>
      </c>
      <c r="G196" s="140" t="str">
        <f t="shared" si="8"/>
        <v/>
      </c>
    </row>
    <row r="197" spans="1:7" x14ac:dyDescent="0.25">
      <c r="A197" s="51" t="s">
        <v>665</v>
      </c>
      <c r="B197" s="68"/>
      <c r="C197" s="133"/>
      <c r="D197" s="134"/>
      <c r="E197" s="65"/>
      <c r="F197" s="140" t="str">
        <f t="shared" si="7"/>
        <v/>
      </c>
      <c r="G197" s="140" t="str">
        <f t="shared" si="8"/>
        <v/>
      </c>
    </row>
    <row r="198" spans="1:7" x14ac:dyDescent="0.25">
      <c r="A198" s="51" t="s">
        <v>666</v>
      </c>
      <c r="B198" s="68"/>
      <c r="C198" s="133"/>
      <c r="D198" s="134"/>
      <c r="E198" s="65"/>
      <c r="F198" s="140" t="str">
        <f t="shared" si="7"/>
        <v/>
      </c>
      <c r="G198" s="140" t="str">
        <f t="shared" si="8"/>
        <v/>
      </c>
    </row>
    <row r="199" spans="1:7" x14ac:dyDescent="0.25">
      <c r="A199" s="51" t="s">
        <v>667</v>
      </c>
      <c r="B199" s="68"/>
      <c r="C199" s="133"/>
      <c r="D199" s="134"/>
      <c r="E199" s="68"/>
      <c r="F199" s="140" t="str">
        <f t="shared" si="7"/>
        <v/>
      </c>
      <c r="G199" s="140" t="str">
        <f t="shared" si="8"/>
        <v/>
      </c>
    </row>
    <row r="200" spans="1:7" x14ac:dyDescent="0.25">
      <c r="A200" s="51" t="s">
        <v>668</v>
      </c>
      <c r="B200" s="68"/>
      <c r="C200" s="133"/>
      <c r="D200" s="134"/>
      <c r="E200" s="68"/>
      <c r="F200" s="140" t="str">
        <f t="shared" si="7"/>
        <v/>
      </c>
      <c r="G200" s="140" t="str">
        <f t="shared" si="8"/>
        <v/>
      </c>
    </row>
    <row r="201" spans="1:7" x14ac:dyDescent="0.25">
      <c r="A201" s="51" t="s">
        <v>669</v>
      </c>
      <c r="B201" s="68"/>
      <c r="C201" s="133"/>
      <c r="D201" s="134"/>
      <c r="E201" s="68"/>
      <c r="F201" s="140" t="str">
        <f t="shared" si="7"/>
        <v/>
      </c>
      <c r="G201" s="140" t="str">
        <f t="shared" si="8"/>
        <v/>
      </c>
    </row>
    <row r="202" spans="1:7" x14ac:dyDescent="0.25">
      <c r="A202" s="51" t="s">
        <v>670</v>
      </c>
      <c r="B202" s="68"/>
      <c r="C202" s="133"/>
      <c r="D202" s="134"/>
      <c r="E202" s="68"/>
      <c r="F202" s="140" t="str">
        <f t="shared" si="7"/>
        <v/>
      </c>
      <c r="G202" s="140" t="str">
        <f t="shared" si="8"/>
        <v/>
      </c>
    </row>
    <row r="203" spans="1:7" x14ac:dyDescent="0.25">
      <c r="A203" s="51" t="s">
        <v>671</v>
      </c>
      <c r="B203" s="68"/>
      <c r="C203" s="133"/>
      <c r="D203" s="134"/>
      <c r="E203" s="68"/>
      <c r="F203" s="140" t="str">
        <f t="shared" si="7"/>
        <v/>
      </c>
      <c r="G203" s="140" t="str">
        <f t="shared" si="8"/>
        <v/>
      </c>
    </row>
    <row r="204" spans="1:7" x14ac:dyDescent="0.25">
      <c r="A204" s="51" t="s">
        <v>672</v>
      </c>
      <c r="B204" s="68"/>
      <c r="C204" s="133"/>
      <c r="D204" s="134"/>
      <c r="E204" s="68"/>
      <c r="F204" s="140" t="str">
        <f t="shared" si="7"/>
        <v/>
      </c>
      <c r="G204" s="140" t="str">
        <f t="shared" si="8"/>
        <v/>
      </c>
    </row>
    <row r="205" spans="1:7" x14ac:dyDescent="0.25">
      <c r="A205" s="51" t="s">
        <v>673</v>
      </c>
      <c r="B205" s="68"/>
      <c r="C205" s="133"/>
      <c r="D205" s="134"/>
      <c r="F205" s="140" t="str">
        <f t="shared" si="7"/>
        <v/>
      </c>
      <c r="G205" s="140" t="str">
        <f t="shared" si="8"/>
        <v/>
      </c>
    </row>
    <row r="206" spans="1:7" x14ac:dyDescent="0.25">
      <c r="A206" s="51" t="s">
        <v>674</v>
      </c>
      <c r="B206" s="68"/>
      <c r="C206" s="133"/>
      <c r="D206" s="134"/>
      <c r="E206" s="122"/>
      <c r="F206" s="140" t="str">
        <f t="shared" si="7"/>
        <v/>
      </c>
      <c r="G206" s="140" t="str">
        <f t="shared" si="8"/>
        <v/>
      </c>
    </row>
    <row r="207" spans="1:7" x14ac:dyDescent="0.25">
      <c r="A207" s="51" t="s">
        <v>675</v>
      </c>
      <c r="B207" s="68"/>
      <c r="C207" s="133"/>
      <c r="D207" s="134"/>
      <c r="E207" s="122"/>
      <c r="F207" s="140" t="str">
        <f t="shared" si="7"/>
        <v/>
      </c>
      <c r="G207" s="140" t="str">
        <f t="shared" si="8"/>
        <v/>
      </c>
    </row>
    <row r="208" spans="1:7" x14ac:dyDescent="0.25">
      <c r="A208" s="51" t="s">
        <v>676</v>
      </c>
      <c r="B208" s="68"/>
      <c r="C208" s="133"/>
      <c r="D208" s="134"/>
      <c r="E208" s="122"/>
      <c r="F208" s="140" t="str">
        <f t="shared" si="7"/>
        <v/>
      </c>
      <c r="G208" s="140" t="str">
        <f t="shared" si="8"/>
        <v/>
      </c>
    </row>
    <row r="209" spans="1:7" x14ac:dyDescent="0.25">
      <c r="A209" s="51" t="s">
        <v>677</v>
      </c>
      <c r="B209" s="68"/>
      <c r="C209" s="133"/>
      <c r="D209" s="134"/>
      <c r="E209" s="122"/>
      <c r="F209" s="140" t="str">
        <f t="shared" si="7"/>
        <v/>
      </c>
      <c r="G209" s="140" t="str">
        <f t="shared" si="8"/>
        <v/>
      </c>
    </row>
    <row r="210" spans="1:7" x14ac:dyDescent="0.25">
      <c r="A210" s="51" t="s">
        <v>678</v>
      </c>
      <c r="B210" s="68"/>
      <c r="C210" s="133"/>
      <c r="D210" s="134"/>
      <c r="E210" s="122"/>
      <c r="F210" s="140" t="str">
        <f t="shared" si="7"/>
        <v/>
      </c>
      <c r="G210" s="140" t="str">
        <f t="shared" si="8"/>
        <v/>
      </c>
    </row>
    <row r="211" spans="1:7" x14ac:dyDescent="0.25">
      <c r="A211" s="51" t="s">
        <v>679</v>
      </c>
      <c r="B211" s="68"/>
      <c r="C211" s="133"/>
      <c r="D211" s="134"/>
      <c r="E211" s="122"/>
      <c r="F211" s="140" t="str">
        <f t="shared" si="7"/>
        <v/>
      </c>
      <c r="G211" s="140" t="str">
        <f t="shared" si="8"/>
        <v/>
      </c>
    </row>
    <row r="212" spans="1:7" x14ac:dyDescent="0.25">
      <c r="A212" s="51" t="s">
        <v>680</v>
      </c>
      <c r="B212" s="68"/>
      <c r="C212" s="133"/>
      <c r="D212" s="134"/>
      <c r="E212" s="122"/>
      <c r="F212" s="140" t="str">
        <f t="shared" si="7"/>
        <v/>
      </c>
      <c r="G212" s="140" t="str">
        <f t="shared" si="8"/>
        <v/>
      </c>
    </row>
    <row r="213" spans="1:7" x14ac:dyDescent="0.25">
      <c r="A213" s="51" t="s">
        <v>681</v>
      </c>
      <c r="B213" s="68"/>
      <c r="C213" s="133"/>
      <c r="D213" s="134"/>
      <c r="E213" s="122"/>
      <c r="F213" s="140" t="str">
        <f t="shared" si="7"/>
        <v/>
      </c>
      <c r="G213" s="140" t="str">
        <f t="shared" si="8"/>
        <v/>
      </c>
    </row>
    <row r="214" spans="1:7" x14ac:dyDescent="0.25">
      <c r="A214" s="51" t="s">
        <v>682</v>
      </c>
      <c r="B214" s="78" t="s">
        <v>141</v>
      </c>
      <c r="C214" s="135">
        <f>SUM(C190:C213)</f>
        <v>95856.741673819997</v>
      </c>
      <c r="D214" s="76">
        <f>SUM(D190:D213)</f>
        <v>1441666</v>
      </c>
      <c r="E214" s="122"/>
      <c r="F214" s="149">
        <f>SUM(F190:F213)</f>
        <v>1.0000000000000002</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236">
        <v>0.47593842902685202</v>
      </c>
      <c r="F216" s="148"/>
      <c r="G216" s="148"/>
    </row>
    <row r="217" spans="1:7" x14ac:dyDescent="0.25">
      <c r="F217" s="148"/>
      <c r="G217" s="148"/>
    </row>
    <row r="218" spans="1:7" x14ac:dyDescent="0.25">
      <c r="B218" s="68" t="s">
        <v>686</v>
      </c>
      <c r="F218" s="148"/>
      <c r="G218" s="148"/>
    </row>
    <row r="219" spans="1:7" x14ac:dyDescent="0.25">
      <c r="A219" s="51" t="s">
        <v>687</v>
      </c>
      <c r="B219" s="51" t="s">
        <v>688</v>
      </c>
      <c r="C219" s="227">
        <v>34005.538625529996</v>
      </c>
      <c r="D219" s="227" t="s">
        <v>1209</v>
      </c>
      <c r="F219" s="140">
        <f t="shared" ref="F219:F233" si="9">IF($C$227=0,"",IF(C219="[for completion]","",C219/$C$227))</f>
        <v>0.35475375056293457</v>
      </c>
      <c r="G219" s="140" t="str">
        <f t="shared" ref="G219:G233" si="10">IF($D$227=0,"",IF(D219="[for completion]","",D219/$D$227))</f>
        <v/>
      </c>
    </row>
    <row r="220" spans="1:7" x14ac:dyDescent="0.25">
      <c r="A220" s="51" t="s">
        <v>689</v>
      </c>
      <c r="B220" s="51" t="s">
        <v>690</v>
      </c>
      <c r="C220" s="227">
        <v>15817.92321882</v>
      </c>
      <c r="D220" s="227" t="s">
        <v>1209</v>
      </c>
      <c r="F220" s="140">
        <f t="shared" si="9"/>
        <v>0.16501628307631205</v>
      </c>
      <c r="G220" s="140" t="str">
        <f t="shared" si="10"/>
        <v/>
      </c>
    </row>
    <row r="221" spans="1:7" x14ac:dyDescent="0.25">
      <c r="A221" s="51" t="s">
        <v>691</v>
      </c>
      <c r="B221" s="51" t="s">
        <v>692</v>
      </c>
      <c r="C221" s="227">
        <v>16584.503648770002</v>
      </c>
      <c r="D221" s="227" t="s">
        <v>1209</v>
      </c>
      <c r="F221" s="140">
        <f t="shared" si="9"/>
        <v>0.17301342982430515</v>
      </c>
      <c r="G221" s="140" t="str">
        <f t="shared" si="10"/>
        <v/>
      </c>
    </row>
    <row r="222" spans="1:7" x14ac:dyDescent="0.25">
      <c r="A222" s="51" t="s">
        <v>693</v>
      </c>
      <c r="B222" s="51" t="s">
        <v>694</v>
      </c>
      <c r="C222" s="227">
        <v>16614.329306799998</v>
      </c>
      <c r="D222" s="227" t="s">
        <v>1209</v>
      </c>
      <c r="F222" s="140">
        <f t="shared" si="9"/>
        <v>0.17332457808064256</v>
      </c>
      <c r="G222" s="140" t="str">
        <f t="shared" si="10"/>
        <v/>
      </c>
    </row>
    <row r="223" spans="1:7" x14ac:dyDescent="0.25">
      <c r="A223" s="51" t="s">
        <v>695</v>
      </c>
      <c r="B223" s="51" t="s">
        <v>696</v>
      </c>
      <c r="C223" s="227">
        <v>12834.4468739</v>
      </c>
      <c r="D223" s="227" t="s">
        <v>1209</v>
      </c>
      <c r="F223" s="140">
        <f t="shared" si="9"/>
        <v>0.13389195845580565</v>
      </c>
      <c r="G223" s="140" t="str">
        <f t="shared" si="10"/>
        <v/>
      </c>
    </row>
    <row r="224" spans="1:7" x14ac:dyDescent="0.25">
      <c r="A224" s="51" t="s">
        <v>697</v>
      </c>
      <c r="B224" s="51" t="s">
        <v>698</v>
      </c>
      <c r="C224" s="227">
        <v>0</v>
      </c>
      <c r="D224" s="227" t="s">
        <v>1209</v>
      </c>
      <c r="F224" s="140">
        <f t="shared" si="9"/>
        <v>0</v>
      </c>
      <c r="G224" s="140" t="str">
        <f t="shared" si="10"/>
        <v/>
      </c>
    </row>
    <row r="225" spans="1:7" x14ac:dyDescent="0.25">
      <c r="A225" s="51" t="s">
        <v>699</v>
      </c>
      <c r="B225" s="51" t="s">
        <v>700</v>
      </c>
      <c r="C225" s="227">
        <v>0</v>
      </c>
      <c r="D225" s="227" t="s">
        <v>1209</v>
      </c>
      <c r="F225" s="140">
        <f t="shared" si="9"/>
        <v>0</v>
      </c>
      <c r="G225" s="140" t="str">
        <f t="shared" si="10"/>
        <v/>
      </c>
    </row>
    <row r="226" spans="1:7" x14ac:dyDescent="0.25">
      <c r="A226" s="51" t="s">
        <v>701</v>
      </c>
      <c r="B226" s="51" t="s">
        <v>702</v>
      </c>
      <c r="C226" s="227">
        <v>0</v>
      </c>
      <c r="D226" s="227" t="s">
        <v>1209</v>
      </c>
      <c r="F226" s="140">
        <f t="shared" si="9"/>
        <v>0</v>
      </c>
      <c r="G226" s="140" t="str">
        <f t="shared" si="10"/>
        <v/>
      </c>
    </row>
    <row r="227" spans="1:7" x14ac:dyDescent="0.25">
      <c r="A227" s="51" t="s">
        <v>703</v>
      </c>
      <c r="B227" s="78" t="s">
        <v>141</v>
      </c>
      <c r="C227" s="133">
        <f>SUM(C219:C226)</f>
        <v>95856.741673819997</v>
      </c>
      <c r="D227" s="134">
        <f>SUM(D219:D226)</f>
        <v>0</v>
      </c>
      <c r="F227" s="128">
        <f>SUM(F219:F226)</f>
        <v>0.99999999999999978</v>
      </c>
      <c r="G227" s="128">
        <f>SUM(G219:G226)</f>
        <v>0</v>
      </c>
    </row>
    <row r="228" spans="1:7" outlineLevel="1" x14ac:dyDescent="0.25">
      <c r="A228" s="51" t="s">
        <v>704</v>
      </c>
      <c r="B228" s="80" t="s">
        <v>705</v>
      </c>
      <c r="C228" s="133"/>
      <c r="D228" s="134"/>
      <c r="F228" s="140">
        <f t="shared" si="9"/>
        <v>0</v>
      </c>
      <c r="G228" s="140" t="str">
        <f t="shared" si="10"/>
        <v/>
      </c>
    </row>
    <row r="229" spans="1:7" outlineLevel="1" x14ac:dyDescent="0.25">
      <c r="A229" s="51" t="s">
        <v>706</v>
      </c>
      <c r="B229" s="80" t="s">
        <v>707</v>
      </c>
      <c r="C229" s="133"/>
      <c r="D229" s="134"/>
      <c r="F229" s="140">
        <f t="shared" si="9"/>
        <v>0</v>
      </c>
      <c r="G229" s="140" t="str">
        <f t="shared" si="10"/>
        <v/>
      </c>
    </row>
    <row r="230" spans="1:7" outlineLevel="1" x14ac:dyDescent="0.25">
      <c r="A230" s="51" t="s">
        <v>708</v>
      </c>
      <c r="B230" s="80" t="s">
        <v>709</v>
      </c>
      <c r="C230" s="133"/>
      <c r="D230" s="134"/>
      <c r="F230" s="140">
        <f t="shared" si="9"/>
        <v>0</v>
      </c>
      <c r="G230" s="140" t="str">
        <f t="shared" si="10"/>
        <v/>
      </c>
    </row>
    <row r="231" spans="1:7" outlineLevel="1" x14ac:dyDescent="0.25">
      <c r="A231" s="51" t="s">
        <v>710</v>
      </c>
      <c r="B231" s="80" t="s">
        <v>711</v>
      </c>
      <c r="C231" s="133"/>
      <c r="D231" s="134"/>
      <c r="F231" s="140">
        <f t="shared" si="9"/>
        <v>0</v>
      </c>
      <c r="G231" s="140" t="str">
        <f t="shared" si="10"/>
        <v/>
      </c>
    </row>
    <row r="232" spans="1:7" outlineLevel="1" x14ac:dyDescent="0.25">
      <c r="A232" s="51" t="s">
        <v>712</v>
      </c>
      <c r="B232" s="80" t="s">
        <v>713</v>
      </c>
      <c r="C232" s="133"/>
      <c r="D232" s="134"/>
      <c r="F232" s="140">
        <f t="shared" si="9"/>
        <v>0</v>
      </c>
      <c r="G232" s="140" t="str">
        <f t="shared" si="10"/>
        <v/>
      </c>
    </row>
    <row r="233" spans="1:7" outlineLevel="1" x14ac:dyDescent="0.25">
      <c r="A233" s="51" t="s">
        <v>714</v>
      </c>
      <c r="B233" s="80" t="s">
        <v>715</v>
      </c>
      <c r="C233" s="133"/>
      <c r="D233" s="134"/>
      <c r="F233" s="140">
        <f t="shared" si="9"/>
        <v>0</v>
      </c>
      <c r="G233" s="140" t="str">
        <f t="shared" si="10"/>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1203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1203</v>
      </c>
      <c r="D241" s="134" t="s">
        <v>1203</v>
      </c>
      <c r="F241" s="140" t="str">
        <f>IF($C$249=0,"",IF(C241="[Mark as ND1 if not relevant]","",C241/$C$249))</f>
        <v/>
      </c>
      <c r="G241" s="140" t="str">
        <f>IF($D$249=0,"",IF(D241="[Mark as ND1 if not relevant]","",D241/$D$249))</f>
        <v/>
      </c>
    </row>
    <row r="242" spans="1:7" x14ac:dyDescent="0.25">
      <c r="A242" s="51" t="s">
        <v>722</v>
      </c>
      <c r="B242" s="51" t="s">
        <v>690</v>
      </c>
      <c r="C242" s="133" t="s">
        <v>1203</v>
      </c>
      <c r="D242" s="134" t="s">
        <v>1203</v>
      </c>
      <c r="F242" s="140" t="str">
        <f t="shared" ref="F242:F248" si="11">IF($C$249=0,"",IF(C242="[Mark as ND1 if not relevant]","",C242/$C$249))</f>
        <v/>
      </c>
      <c r="G242" s="140" t="str">
        <f t="shared" ref="G242:G248" si="12">IF($D$249=0,"",IF(D242="[Mark as ND1 if not relevant]","",D242/$D$249))</f>
        <v/>
      </c>
    </row>
    <row r="243" spans="1:7" x14ac:dyDescent="0.25">
      <c r="A243" s="51" t="s">
        <v>723</v>
      </c>
      <c r="B243" s="51" t="s">
        <v>692</v>
      </c>
      <c r="C243" s="133" t="s">
        <v>1203</v>
      </c>
      <c r="D243" s="134" t="s">
        <v>1203</v>
      </c>
      <c r="F243" s="140" t="str">
        <f t="shared" si="11"/>
        <v/>
      </c>
      <c r="G243" s="140" t="str">
        <f t="shared" si="12"/>
        <v/>
      </c>
    </row>
    <row r="244" spans="1:7" x14ac:dyDescent="0.25">
      <c r="A244" s="51" t="s">
        <v>724</v>
      </c>
      <c r="B244" s="51" t="s">
        <v>694</v>
      </c>
      <c r="C244" s="133" t="s">
        <v>1203</v>
      </c>
      <c r="D244" s="134" t="s">
        <v>1203</v>
      </c>
      <c r="F244" s="140" t="str">
        <f t="shared" si="11"/>
        <v/>
      </c>
      <c r="G244" s="140" t="str">
        <f t="shared" si="12"/>
        <v/>
      </c>
    </row>
    <row r="245" spans="1:7" x14ac:dyDescent="0.25">
      <c r="A245" s="51" t="s">
        <v>725</v>
      </c>
      <c r="B245" s="51" t="s">
        <v>696</v>
      </c>
      <c r="C245" s="133" t="s">
        <v>1203</v>
      </c>
      <c r="D245" s="134" t="s">
        <v>1203</v>
      </c>
      <c r="F245" s="140" t="str">
        <f t="shared" si="11"/>
        <v/>
      </c>
      <c r="G245" s="140" t="str">
        <f t="shared" si="12"/>
        <v/>
      </c>
    </row>
    <row r="246" spans="1:7" x14ac:dyDescent="0.25">
      <c r="A246" s="51" t="s">
        <v>726</v>
      </c>
      <c r="B246" s="51" t="s">
        <v>698</v>
      </c>
      <c r="C246" s="133" t="s">
        <v>1203</v>
      </c>
      <c r="D246" s="134" t="s">
        <v>1203</v>
      </c>
      <c r="F246" s="140" t="str">
        <f t="shared" si="11"/>
        <v/>
      </c>
      <c r="G246" s="140" t="str">
        <f t="shared" si="12"/>
        <v/>
      </c>
    </row>
    <row r="247" spans="1:7" x14ac:dyDescent="0.25">
      <c r="A247" s="51" t="s">
        <v>727</v>
      </c>
      <c r="B247" s="51" t="s">
        <v>700</v>
      </c>
      <c r="C247" s="133" t="s">
        <v>1203</v>
      </c>
      <c r="D247" s="134" t="s">
        <v>1203</v>
      </c>
      <c r="F247" s="140" t="str">
        <f t="shared" si="11"/>
        <v/>
      </c>
      <c r="G247" s="140" t="str">
        <f t="shared" si="12"/>
        <v/>
      </c>
    </row>
    <row r="248" spans="1:7" x14ac:dyDescent="0.25">
      <c r="A248" s="51" t="s">
        <v>728</v>
      </c>
      <c r="B248" s="51" t="s">
        <v>702</v>
      </c>
      <c r="C248" s="133" t="s">
        <v>1203</v>
      </c>
      <c r="D248" s="134" t="s">
        <v>1203</v>
      </c>
      <c r="F248" s="140" t="str">
        <f t="shared" si="11"/>
        <v/>
      </c>
      <c r="G248" s="140" t="str">
        <f t="shared" si="12"/>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13">IF($C$249=0,"",IF(C250="[for completion]","",C250/$C$249))</f>
        <v/>
      </c>
      <c r="G250" s="140" t="str">
        <f t="shared" ref="G250:G255" si="14">IF($D$249=0,"",IF(D250="[for completion]","",D250/$D$249))</f>
        <v/>
      </c>
    </row>
    <row r="251" spans="1:7" outlineLevel="1" x14ac:dyDescent="0.25">
      <c r="A251" s="51" t="s">
        <v>731</v>
      </c>
      <c r="B251" s="80" t="s">
        <v>707</v>
      </c>
      <c r="C251" s="133"/>
      <c r="D251" s="134"/>
      <c r="F251" s="140" t="str">
        <f t="shared" si="13"/>
        <v/>
      </c>
      <c r="G251" s="140" t="str">
        <f t="shared" si="14"/>
        <v/>
      </c>
    </row>
    <row r="252" spans="1:7" outlineLevel="1" x14ac:dyDescent="0.25">
      <c r="A252" s="51" t="s">
        <v>732</v>
      </c>
      <c r="B252" s="80" t="s">
        <v>709</v>
      </c>
      <c r="C252" s="133"/>
      <c r="D252" s="134"/>
      <c r="F252" s="140" t="str">
        <f t="shared" si="13"/>
        <v/>
      </c>
      <c r="G252" s="140" t="str">
        <f t="shared" si="14"/>
        <v/>
      </c>
    </row>
    <row r="253" spans="1:7" outlineLevel="1" x14ac:dyDescent="0.25">
      <c r="A253" s="51" t="s">
        <v>733</v>
      </c>
      <c r="B253" s="80" t="s">
        <v>711</v>
      </c>
      <c r="C253" s="133"/>
      <c r="D253" s="134"/>
      <c r="F253" s="140" t="str">
        <f t="shared" si="13"/>
        <v/>
      </c>
      <c r="G253" s="140" t="str">
        <f t="shared" si="14"/>
        <v/>
      </c>
    </row>
    <row r="254" spans="1:7" outlineLevel="1" x14ac:dyDescent="0.25">
      <c r="A254" s="51" t="s">
        <v>734</v>
      </c>
      <c r="B254" s="80" t="s">
        <v>713</v>
      </c>
      <c r="C254" s="133"/>
      <c r="D254" s="134"/>
      <c r="F254" s="140" t="str">
        <f t="shared" si="13"/>
        <v/>
      </c>
      <c r="G254" s="140" t="str">
        <f t="shared" si="14"/>
        <v/>
      </c>
    </row>
    <row r="255" spans="1:7" outlineLevel="1" x14ac:dyDescent="0.25">
      <c r="A255" s="51" t="s">
        <v>735</v>
      </c>
      <c r="B255" s="80" t="s">
        <v>715</v>
      </c>
      <c r="C255" s="133"/>
      <c r="D255" s="134"/>
      <c r="F255" s="140" t="str">
        <f t="shared" si="13"/>
        <v/>
      </c>
      <c r="G255" s="140" t="str">
        <f t="shared" si="14"/>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233">
        <v>0.88112942798824523</v>
      </c>
      <c r="E260" s="122"/>
      <c r="F260" s="122"/>
      <c r="G260" s="122"/>
    </row>
    <row r="261" spans="1:14" x14ac:dyDescent="0.25">
      <c r="A261" s="51" t="s">
        <v>742</v>
      </c>
      <c r="B261" s="51" t="s">
        <v>743</v>
      </c>
      <c r="C261" s="233">
        <v>8.9266679298228249E-2</v>
      </c>
      <c r="E261" s="122"/>
      <c r="F261" s="122"/>
    </row>
    <row r="262" spans="1:14" x14ac:dyDescent="0.25">
      <c r="A262" s="51" t="s">
        <v>744</v>
      </c>
      <c r="B262" s="51" t="s">
        <v>745</v>
      </c>
      <c r="C262" s="233">
        <v>2.6599511017558145E-2</v>
      </c>
      <c r="E262" s="122"/>
      <c r="F262" s="122"/>
    </row>
    <row r="263" spans="1:14" x14ac:dyDescent="0.25">
      <c r="A263" s="51" t="s">
        <v>746</v>
      </c>
      <c r="B263" s="51" t="s">
        <v>2192</v>
      </c>
      <c r="C263" s="233" t="s">
        <v>1209</v>
      </c>
      <c r="E263" s="122"/>
      <c r="F263" s="122"/>
    </row>
    <row r="264" spans="1:14" x14ac:dyDescent="0.25">
      <c r="A264" s="51" t="s">
        <v>1386</v>
      </c>
      <c r="B264" s="68" t="s">
        <v>1378</v>
      </c>
      <c r="C264" s="233">
        <v>0</v>
      </c>
      <c r="D264" s="65"/>
      <c r="E264" s="65"/>
      <c r="F264" s="84"/>
      <c r="G264" s="84"/>
      <c r="H264" s="49"/>
      <c r="I264" s="51"/>
      <c r="J264" s="51"/>
      <c r="K264" s="51"/>
      <c r="L264" s="49"/>
      <c r="M264" s="49"/>
      <c r="N264" s="49"/>
    </row>
    <row r="265" spans="1:14" x14ac:dyDescent="0.25">
      <c r="A265" s="51" t="s">
        <v>2193</v>
      </c>
      <c r="B265" s="51" t="s">
        <v>139</v>
      </c>
      <c r="C265" s="233">
        <v>3.0043816959684404E-3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233">
        <v>0.9998035490536068</v>
      </c>
      <c r="E277" s="49"/>
      <c r="F277" s="49"/>
    </row>
    <row r="278" spans="1:7" x14ac:dyDescent="0.25">
      <c r="A278" s="51" t="s">
        <v>762</v>
      </c>
      <c r="B278" s="51" t="s">
        <v>763</v>
      </c>
      <c r="C278" s="233">
        <v>1.9645094639329978E-4</v>
      </c>
      <c r="E278" s="49"/>
      <c r="F278" s="49"/>
    </row>
    <row r="279" spans="1:7" x14ac:dyDescent="0.25">
      <c r="A279" s="51" t="s">
        <v>764</v>
      </c>
      <c r="B279" s="51" t="s">
        <v>139</v>
      </c>
      <c r="C279" s="233">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237" t="s">
        <v>3108</v>
      </c>
      <c r="C287" s="238" t="s">
        <v>1209</v>
      </c>
      <c r="D287" s="238" t="s">
        <v>1209</v>
      </c>
      <c r="E287" s="57"/>
      <c r="F287" s="140" t="str">
        <f>IF($C$305=0,"",IF(C287="[For completion]","",C287/$C$305))</f>
        <v/>
      </c>
      <c r="G287" s="140" t="str">
        <f>IF($D$305=0,"",IF(D287="[For completion]","",D287/$D$305))</f>
        <v/>
      </c>
    </row>
    <row r="288" spans="1:7" customFormat="1" x14ac:dyDescent="0.25">
      <c r="A288" s="51" t="s">
        <v>1965</v>
      </c>
      <c r="B288" s="237" t="s">
        <v>3109</v>
      </c>
      <c r="C288" s="238" t="s">
        <v>1209</v>
      </c>
      <c r="D288" s="238" t="s">
        <v>1209</v>
      </c>
      <c r="E288" s="57"/>
      <c r="F288" s="140" t="str">
        <f t="shared" ref="F288:F304" si="15">IF($C$305=0,"",IF(C288="[For completion]","",C288/$C$305))</f>
        <v/>
      </c>
      <c r="G288" s="140" t="str">
        <f t="shared" ref="G288:G304" si="16">IF($D$305=0,"",IF(D288="[For completion]","",D288/$D$305))</f>
        <v/>
      </c>
    </row>
    <row r="289" spans="1:7" customFormat="1" x14ac:dyDescent="0.25">
      <c r="A289" s="51" t="s">
        <v>1966</v>
      </c>
      <c r="B289" s="237" t="s">
        <v>3110</v>
      </c>
      <c r="C289" s="238" t="s">
        <v>1209</v>
      </c>
      <c r="D289" s="238" t="s">
        <v>1209</v>
      </c>
      <c r="E289" s="57"/>
      <c r="F289" s="140" t="str">
        <f t="shared" si="15"/>
        <v/>
      </c>
      <c r="G289" s="140" t="str">
        <f t="shared" si="16"/>
        <v/>
      </c>
    </row>
    <row r="290" spans="1:7" customFormat="1" x14ac:dyDescent="0.25">
      <c r="A290" s="51" t="s">
        <v>1967</v>
      </c>
      <c r="B290" s="237" t="s">
        <v>3111</v>
      </c>
      <c r="C290" s="238" t="s">
        <v>1209</v>
      </c>
      <c r="D290" s="238" t="s">
        <v>1209</v>
      </c>
      <c r="E290" s="57"/>
      <c r="F290" s="140" t="str">
        <f t="shared" si="15"/>
        <v/>
      </c>
      <c r="G290" s="140" t="str">
        <f t="shared" si="16"/>
        <v/>
      </c>
    </row>
    <row r="291" spans="1:7" customFormat="1" x14ac:dyDescent="0.25">
      <c r="A291" s="51" t="s">
        <v>1968</v>
      </c>
      <c r="B291" s="237" t="s">
        <v>3112</v>
      </c>
      <c r="C291" s="238" t="s">
        <v>1209</v>
      </c>
      <c r="D291" s="238" t="s">
        <v>1209</v>
      </c>
      <c r="E291" s="57"/>
      <c r="F291" s="140" t="str">
        <f t="shared" si="15"/>
        <v/>
      </c>
      <c r="G291" s="140" t="str">
        <f t="shared" si="16"/>
        <v/>
      </c>
    </row>
    <row r="292" spans="1:7" customFormat="1" x14ac:dyDescent="0.25">
      <c r="A292" s="51" t="s">
        <v>1969</v>
      </c>
      <c r="B292" s="237" t="s">
        <v>3113</v>
      </c>
      <c r="C292" s="238" t="s">
        <v>1209</v>
      </c>
      <c r="D292" s="238" t="s">
        <v>1209</v>
      </c>
      <c r="E292" s="57"/>
      <c r="F292" s="140" t="str">
        <f t="shared" si="15"/>
        <v/>
      </c>
      <c r="G292" s="140" t="str">
        <f t="shared" si="16"/>
        <v/>
      </c>
    </row>
    <row r="293" spans="1:7" customFormat="1" x14ac:dyDescent="0.25">
      <c r="A293" s="51" t="s">
        <v>1970</v>
      </c>
      <c r="B293" s="237" t="s">
        <v>3114</v>
      </c>
      <c r="C293" s="238" t="s">
        <v>1209</v>
      </c>
      <c r="D293" s="238" t="s">
        <v>1209</v>
      </c>
      <c r="E293" s="57"/>
      <c r="F293" s="140" t="str">
        <f t="shared" si="15"/>
        <v/>
      </c>
      <c r="G293" s="140" t="str">
        <f t="shared" si="16"/>
        <v/>
      </c>
    </row>
    <row r="294" spans="1:7" customFormat="1" x14ac:dyDescent="0.25">
      <c r="A294" s="51" t="s">
        <v>1971</v>
      </c>
      <c r="B294" s="68"/>
      <c r="C294" s="133"/>
      <c r="D294" s="51"/>
      <c r="E294" s="57"/>
      <c r="F294" s="140" t="str">
        <f t="shared" si="15"/>
        <v/>
      </c>
      <c r="G294" s="140" t="str">
        <f t="shared" si="16"/>
        <v/>
      </c>
    </row>
    <row r="295" spans="1:7" customFormat="1" x14ac:dyDescent="0.25">
      <c r="A295" s="51" t="s">
        <v>1972</v>
      </c>
      <c r="B295" s="68"/>
      <c r="C295" s="133"/>
      <c r="D295" s="51"/>
      <c r="E295" s="57"/>
      <c r="F295" s="140" t="str">
        <f t="shared" si="15"/>
        <v/>
      </c>
      <c r="G295" s="140" t="str">
        <f t="shared" si="16"/>
        <v/>
      </c>
    </row>
    <row r="296" spans="1:7" customFormat="1" x14ac:dyDescent="0.25">
      <c r="A296" s="51" t="s">
        <v>1973</v>
      </c>
      <c r="B296" s="68"/>
      <c r="C296" s="133"/>
      <c r="D296" s="51"/>
      <c r="E296" s="57"/>
      <c r="F296" s="140" t="str">
        <f t="shared" si="15"/>
        <v/>
      </c>
      <c r="G296" s="140" t="str">
        <f t="shared" si="16"/>
        <v/>
      </c>
    </row>
    <row r="297" spans="1:7" customFormat="1" x14ac:dyDescent="0.25">
      <c r="A297" s="51" t="s">
        <v>1974</v>
      </c>
      <c r="B297" s="68"/>
      <c r="C297" s="133"/>
      <c r="D297" s="51"/>
      <c r="E297" s="57"/>
      <c r="F297" s="140" t="str">
        <f t="shared" si="15"/>
        <v/>
      </c>
      <c r="G297" s="140" t="str">
        <f t="shared" si="16"/>
        <v/>
      </c>
    </row>
    <row r="298" spans="1:7" customFormat="1" x14ac:dyDescent="0.25">
      <c r="A298" s="51" t="s">
        <v>1975</v>
      </c>
      <c r="B298" s="68"/>
      <c r="C298" s="133"/>
      <c r="D298" s="51"/>
      <c r="E298" s="57"/>
      <c r="F298" s="140" t="str">
        <f t="shared" si="15"/>
        <v/>
      </c>
      <c r="G298" s="140" t="str">
        <f t="shared" si="16"/>
        <v/>
      </c>
    </row>
    <row r="299" spans="1:7" customFormat="1" x14ac:dyDescent="0.25">
      <c r="A299" s="51" t="s">
        <v>1976</v>
      </c>
      <c r="B299" s="68"/>
      <c r="C299" s="133"/>
      <c r="D299" s="51"/>
      <c r="E299" s="57"/>
      <c r="F299" s="140" t="str">
        <f t="shared" si="15"/>
        <v/>
      </c>
      <c r="G299" s="140" t="str">
        <f t="shared" si="16"/>
        <v/>
      </c>
    </row>
    <row r="300" spans="1:7" customFormat="1" x14ac:dyDescent="0.25">
      <c r="A300" s="51" t="s">
        <v>1977</v>
      </c>
      <c r="B300" s="68"/>
      <c r="C300" s="133"/>
      <c r="D300" s="51"/>
      <c r="E300" s="57"/>
      <c r="F300" s="140" t="str">
        <f t="shared" si="15"/>
        <v/>
      </c>
      <c r="G300" s="140" t="str">
        <f t="shared" si="16"/>
        <v/>
      </c>
    </row>
    <row r="301" spans="1:7" customFormat="1" x14ac:dyDescent="0.25">
      <c r="A301" s="51" t="s">
        <v>1978</v>
      </c>
      <c r="B301" s="68"/>
      <c r="C301" s="133"/>
      <c r="D301" s="51"/>
      <c r="E301" s="57"/>
      <c r="F301" s="140" t="str">
        <f t="shared" si="15"/>
        <v/>
      </c>
      <c r="G301" s="140" t="str">
        <f t="shared" si="16"/>
        <v/>
      </c>
    </row>
    <row r="302" spans="1:7" customFormat="1" x14ac:dyDescent="0.25">
      <c r="A302" s="51" t="s">
        <v>1979</v>
      </c>
      <c r="B302" s="68"/>
      <c r="C302" s="133"/>
      <c r="D302" s="51"/>
      <c r="E302" s="57"/>
      <c r="F302" s="140" t="str">
        <f t="shared" si="15"/>
        <v/>
      </c>
      <c r="G302" s="140" t="str">
        <f t="shared" si="16"/>
        <v/>
      </c>
    </row>
    <row r="303" spans="1:7" customFormat="1" x14ac:dyDescent="0.25">
      <c r="A303" s="51" t="s">
        <v>1980</v>
      </c>
      <c r="B303" s="68"/>
      <c r="C303" s="133"/>
      <c r="D303" s="51"/>
      <c r="E303" s="57"/>
      <c r="F303" s="140" t="str">
        <f t="shared" si="15"/>
        <v/>
      </c>
      <c r="G303" s="140" t="str">
        <f t="shared" si="16"/>
        <v/>
      </c>
    </row>
    <row r="304" spans="1:7" customFormat="1" x14ac:dyDescent="0.25">
      <c r="A304" s="51" t="s">
        <v>1981</v>
      </c>
      <c r="B304" s="68"/>
      <c r="C304" s="133"/>
      <c r="D304" s="51"/>
      <c r="E304" s="57"/>
      <c r="F304" s="140" t="str">
        <f t="shared" si="15"/>
        <v/>
      </c>
      <c r="G304" s="140" t="str">
        <f t="shared" si="16"/>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3115</v>
      </c>
      <c r="C310" s="133" t="s">
        <v>1209</v>
      </c>
      <c r="D310" s="51" t="s">
        <v>1209</v>
      </c>
      <c r="E310" s="57"/>
      <c r="F310" s="140" t="str">
        <f>IF($C$328=0,"",IF(C310="[For completion]","",C310/$C$328))</f>
        <v/>
      </c>
      <c r="G310" s="140" t="str">
        <f>IF($D$328=0,"",IF(D310="[For completion]","",D310/$D$328))</f>
        <v/>
      </c>
    </row>
    <row r="311" spans="1:7" customFormat="1" x14ac:dyDescent="0.25">
      <c r="A311" s="51" t="s">
        <v>1987</v>
      </c>
      <c r="B311" s="68" t="s">
        <v>3116</v>
      </c>
      <c r="C311" s="133" t="s">
        <v>1209</v>
      </c>
      <c r="D311" s="51" t="s">
        <v>1209</v>
      </c>
      <c r="E311" s="57"/>
      <c r="F311" s="140" t="str">
        <f t="shared" ref="F311:F327" si="17">IF($C$328=0,"",IF(C311="[For completion]","",C311/$C$328))</f>
        <v/>
      </c>
      <c r="G311" s="140" t="str">
        <f t="shared" ref="G311:G327" si="18">IF($D$328=0,"",IF(D311="[For completion]","",D311/$D$328))</f>
        <v/>
      </c>
    </row>
    <row r="312" spans="1:7" customFormat="1" x14ac:dyDescent="0.25">
      <c r="A312" s="51" t="s">
        <v>1988</v>
      </c>
      <c r="B312" s="68" t="s">
        <v>3117</v>
      </c>
      <c r="C312" s="133" t="s">
        <v>1209</v>
      </c>
      <c r="D312" s="51" t="s">
        <v>1209</v>
      </c>
      <c r="E312" s="57"/>
      <c r="F312" s="140" t="str">
        <f t="shared" si="17"/>
        <v/>
      </c>
      <c r="G312" s="140" t="str">
        <f t="shared" si="18"/>
        <v/>
      </c>
    </row>
    <row r="313" spans="1:7" customFormat="1" x14ac:dyDescent="0.25">
      <c r="A313" s="51" t="s">
        <v>1989</v>
      </c>
      <c r="B313" s="68" t="s">
        <v>3118</v>
      </c>
      <c r="C313" s="133" t="s">
        <v>1209</v>
      </c>
      <c r="D313" s="51" t="s">
        <v>1209</v>
      </c>
      <c r="E313" s="57"/>
      <c r="F313" s="140" t="str">
        <f t="shared" si="17"/>
        <v/>
      </c>
      <c r="G313" s="140" t="str">
        <f t="shared" si="18"/>
        <v/>
      </c>
    </row>
    <row r="314" spans="1:7" customFormat="1" x14ac:dyDescent="0.25">
      <c r="A314" s="51" t="s">
        <v>1990</v>
      </c>
      <c r="B314" s="68" t="s">
        <v>3119</v>
      </c>
      <c r="C314" s="133" t="s">
        <v>1209</v>
      </c>
      <c r="D314" s="51" t="s">
        <v>1209</v>
      </c>
      <c r="E314" s="57"/>
      <c r="F314" s="140" t="str">
        <f t="shared" si="17"/>
        <v/>
      </c>
      <c r="G314" s="140" t="str">
        <f t="shared" si="18"/>
        <v/>
      </c>
    </row>
    <row r="315" spans="1:7" customFormat="1" x14ac:dyDescent="0.25">
      <c r="A315" s="51" t="s">
        <v>1991</v>
      </c>
      <c r="B315" s="68" t="s">
        <v>3120</v>
      </c>
      <c r="C315" s="133" t="s">
        <v>1209</v>
      </c>
      <c r="D315" s="51" t="s">
        <v>1209</v>
      </c>
      <c r="E315" s="57"/>
      <c r="F315" s="140" t="str">
        <f t="shared" si="17"/>
        <v/>
      </c>
      <c r="G315" s="140" t="str">
        <f t="shared" si="18"/>
        <v/>
      </c>
    </row>
    <row r="316" spans="1:7" customFormat="1" x14ac:dyDescent="0.25">
      <c r="A316" s="51" t="s">
        <v>1992</v>
      </c>
      <c r="B316" s="68" t="s">
        <v>3121</v>
      </c>
      <c r="C316" s="133" t="s">
        <v>1209</v>
      </c>
      <c r="D316" s="51" t="s">
        <v>1209</v>
      </c>
      <c r="E316" s="57"/>
      <c r="F316" s="140" t="str">
        <f t="shared" si="17"/>
        <v/>
      </c>
      <c r="G316" s="140" t="str">
        <f t="shared" si="18"/>
        <v/>
      </c>
    </row>
    <row r="317" spans="1:7" customFormat="1" x14ac:dyDescent="0.25">
      <c r="A317" s="51" t="s">
        <v>1993</v>
      </c>
      <c r="B317" s="68"/>
      <c r="C317" s="133"/>
      <c r="D317" s="51"/>
      <c r="E317" s="57"/>
      <c r="F317" s="140" t="str">
        <f t="shared" si="17"/>
        <v/>
      </c>
      <c r="G317" s="140" t="str">
        <f t="shared" si="18"/>
        <v/>
      </c>
    </row>
    <row r="318" spans="1:7" customFormat="1" x14ac:dyDescent="0.25">
      <c r="A318" s="51" t="s">
        <v>1994</v>
      </c>
      <c r="B318" s="68"/>
      <c r="C318" s="133"/>
      <c r="D318" s="51"/>
      <c r="E318" s="57"/>
      <c r="F318" s="140" t="str">
        <f t="shared" si="17"/>
        <v/>
      </c>
      <c r="G318" s="140" t="str">
        <f t="shared" si="18"/>
        <v/>
      </c>
    </row>
    <row r="319" spans="1:7" customFormat="1" x14ac:dyDescent="0.25">
      <c r="A319" s="51" t="s">
        <v>1995</v>
      </c>
      <c r="B319" s="68"/>
      <c r="C319" s="133"/>
      <c r="D319" s="51"/>
      <c r="E319" s="57"/>
      <c r="F319" s="140" t="str">
        <f t="shared" si="17"/>
        <v/>
      </c>
      <c r="G319" s="140" t="str">
        <f t="shared" si="18"/>
        <v/>
      </c>
    </row>
    <row r="320" spans="1:7" customFormat="1" x14ac:dyDescent="0.25">
      <c r="A320" s="51" t="s">
        <v>2096</v>
      </c>
      <c r="B320" s="68"/>
      <c r="C320" s="133"/>
      <c r="D320" s="51"/>
      <c r="E320" s="57"/>
      <c r="F320" s="140" t="str">
        <f t="shared" si="17"/>
        <v/>
      </c>
      <c r="G320" s="140" t="str">
        <f t="shared" si="18"/>
        <v/>
      </c>
    </row>
    <row r="321" spans="1:7" customFormat="1" x14ac:dyDescent="0.25">
      <c r="A321" s="51" t="s">
        <v>2138</v>
      </c>
      <c r="B321" s="68"/>
      <c r="C321" s="133"/>
      <c r="D321" s="51"/>
      <c r="E321" s="57"/>
      <c r="F321" s="140" t="str">
        <f>IF($C$328=0,"",IF(C321="[For completion]","",C321/$C$328))</f>
        <v/>
      </c>
      <c r="G321" s="140" t="str">
        <f t="shared" si="18"/>
        <v/>
      </c>
    </row>
    <row r="322" spans="1:7" customFormat="1" x14ac:dyDescent="0.25">
      <c r="A322" s="51" t="s">
        <v>2139</v>
      </c>
      <c r="B322" s="68"/>
      <c r="C322" s="133"/>
      <c r="D322" s="51"/>
      <c r="E322" s="57"/>
      <c r="F322" s="140" t="str">
        <f t="shared" si="17"/>
        <v/>
      </c>
      <c r="G322" s="140" t="str">
        <f t="shared" si="18"/>
        <v/>
      </c>
    </row>
    <row r="323" spans="1:7" customFormat="1" x14ac:dyDescent="0.25">
      <c r="A323" s="51" t="s">
        <v>2140</v>
      </c>
      <c r="B323" s="68"/>
      <c r="C323" s="133"/>
      <c r="D323" s="51"/>
      <c r="E323" s="57"/>
      <c r="F323" s="140" t="str">
        <f t="shared" si="17"/>
        <v/>
      </c>
      <c r="G323" s="140" t="str">
        <f t="shared" si="18"/>
        <v/>
      </c>
    </row>
    <row r="324" spans="1:7" customFormat="1" x14ac:dyDescent="0.25">
      <c r="A324" s="51" t="s">
        <v>2141</v>
      </c>
      <c r="B324" s="68"/>
      <c r="C324" s="133"/>
      <c r="D324" s="51"/>
      <c r="E324" s="57"/>
      <c r="F324" s="140" t="str">
        <f t="shared" si="17"/>
        <v/>
      </c>
      <c r="G324" s="140" t="str">
        <f t="shared" si="18"/>
        <v/>
      </c>
    </row>
    <row r="325" spans="1:7" customFormat="1" x14ac:dyDescent="0.25">
      <c r="A325" s="51" t="s">
        <v>2142</v>
      </c>
      <c r="B325" s="68"/>
      <c r="C325" s="133"/>
      <c r="D325" s="51"/>
      <c r="E325" s="57"/>
      <c r="F325" s="140" t="str">
        <f t="shared" si="17"/>
        <v/>
      </c>
      <c r="G325" s="140" t="str">
        <f t="shared" si="18"/>
        <v/>
      </c>
    </row>
    <row r="326" spans="1:7" customFormat="1" x14ac:dyDescent="0.25">
      <c r="A326" s="51" t="s">
        <v>2143</v>
      </c>
      <c r="B326" s="68"/>
      <c r="C326" s="133"/>
      <c r="D326" s="51"/>
      <c r="E326" s="57"/>
      <c r="F326" s="140" t="str">
        <f t="shared" si="17"/>
        <v/>
      </c>
      <c r="G326" s="140" t="str">
        <f t="shared" si="18"/>
        <v/>
      </c>
    </row>
    <row r="327" spans="1:7" customFormat="1" x14ac:dyDescent="0.25">
      <c r="A327" s="51" t="s">
        <v>2144</v>
      </c>
      <c r="B327" s="68"/>
      <c r="C327" s="133"/>
      <c r="D327" s="51"/>
      <c r="E327" s="57"/>
      <c r="F327" s="140" t="str">
        <f t="shared" si="17"/>
        <v/>
      </c>
      <c r="G327" s="140" t="str">
        <f t="shared" si="18"/>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228" t="s">
        <v>1209</v>
      </c>
      <c r="D333" s="231" t="s">
        <v>1209</v>
      </c>
      <c r="E333" s="57"/>
      <c r="F333" s="140" t="str">
        <f>IF($C$346=0,"",IF(C333="[For completion]","",C333/$C$346))</f>
        <v/>
      </c>
      <c r="G333" s="140" t="str">
        <f>IF($D$346=0,"",IF(D333="[For completion]","",D333/$D$346))</f>
        <v/>
      </c>
    </row>
    <row r="334" spans="1:7" customFormat="1" x14ac:dyDescent="0.25">
      <c r="A334" s="51" t="s">
        <v>2149</v>
      </c>
      <c r="B334" s="68" t="s">
        <v>1620</v>
      </c>
      <c r="C334" s="228" t="s">
        <v>1209</v>
      </c>
      <c r="D334" s="231" t="s">
        <v>1209</v>
      </c>
      <c r="E334" s="57"/>
      <c r="F334" s="140" t="str">
        <f t="shared" ref="F334:F345" si="19">IF($C$346=0,"",IF(C334="[For completion]","",C334/$C$346))</f>
        <v/>
      </c>
      <c r="G334" s="140" t="str">
        <f t="shared" ref="G334:G345" si="20">IF($D$346=0,"",IF(D334="[For completion]","",D334/$D$346))</f>
        <v/>
      </c>
    </row>
    <row r="335" spans="1:7" customFormat="1" x14ac:dyDescent="0.25">
      <c r="A335" s="51" t="s">
        <v>2150</v>
      </c>
      <c r="B335" s="68" t="s">
        <v>2297</v>
      </c>
      <c r="C335" s="228" t="s">
        <v>1209</v>
      </c>
      <c r="D335" s="231" t="s">
        <v>1209</v>
      </c>
      <c r="E335" s="57"/>
      <c r="F335" s="140" t="str">
        <f t="shared" si="19"/>
        <v/>
      </c>
      <c r="G335" s="140" t="str">
        <f t="shared" si="20"/>
        <v/>
      </c>
    </row>
    <row r="336" spans="1:7" customFormat="1" x14ac:dyDescent="0.25">
      <c r="A336" s="51" t="s">
        <v>2151</v>
      </c>
      <c r="B336" s="68" t="s">
        <v>1621</v>
      </c>
      <c r="C336" s="228" t="s">
        <v>1209</v>
      </c>
      <c r="D336" s="231" t="s">
        <v>1209</v>
      </c>
      <c r="E336" s="57"/>
      <c r="F336" s="140" t="str">
        <f t="shared" si="19"/>
        <v/>
      </c>
      <c r="G336" s="140" t="str">
        <f t="shared" si="20"/>
        <v/>
      </c>
    </row>
    <row r="337" spans="1:7" customFormat="1" x14ac:dyDescent="0.25">
      <c r="A337" s="51" t="s">
        <v>2152</v>
      </c>
      <c r="B337" s="68" t="s">
        <v>1622</v>
      </c>
      <c r="C337" s="228" t="s">
        <v>1209</v>
      </c>
      <c r="D337" s="231" t="s">
        <v>1209</v>
      </c>
      <c r="E337" s="57"/>
      <c r="F337" s="140" t="str">
        <f t="shared" si="19"/>
        <v/>
      </c>
      <c r="G337" s="140" t="str">
        <f t="shared" si="20"/>
        <v/>
      </c>
    </row>
    <row r="338" spans="1:7" customFormat="1" x14ac:dyDescent="0.25">
      <c r="A338" s="51" t="s">
        <v>2153</v>
      </c>
      <c r="B338" s="68" t="s">
        <v>1623</v>
      </c>
      <c r="C338" s="228" t="s">
        <v>1209</v>
      </c>
      <c r="D338" s="231" t="s">
        <v>1209</v>
      </c>
      <c r="E338" s="57"/>
      <c r="F338" s="140" t="str">
        <f t="shared" si="19"/>
        <v/>
      </c>
      <c r="G338" s="140" t="str">
        <f t="shared" si="20"/>
        <v/>
      </c>
    </row>
    <row r="339" spans="1:7" customFormat="1" x14ac:dyDescent="0.25">
      <c r="A339" s="51" t="s">
        <v>2154</v>
      </c>
      <c r="B339" s="68" t="s">
        <v>1624</v>
      </c>
      <c r="C339" s="228" t="s">
        <v>1209</v>
      </c>
      <c r="D339" s="231" t="s">
        <v>1209</v>
      </c>
      <c r="E339" s="57"/>
      <c r="F339" s="140" t="str">
        <f t="shared" si="19"/>
        <v/>
      </c>
      <c r="G339" s="140" t="str">
        <f t="shared" si="20"/>
        <v/>
      </c>
    </row>
    <row r="340" spans="1:7" customFormat="1" x14ac:dyDescent="0.25">
      <c r="A340" s="51" t="s">
        <v>2155</v>
      </c>
      <c r="B340" s="68" t="s">
        <v>1625</v>
      </c>
      <c r="C340" s="228" t="s">
        <v>1209</v>
      </c>
      <c r="D340" s="231" t="s">
        <v>1209</v>
      </c>
      <c r="E340" s="57"/>
      <c r="F340" s="140" t="str">
        <f t="shared" si="19"/>
        <v/>
      </c>
      <c r="G340" s="140" t="str">
        <f t="shared" si="20"/>
        <v/>
      </c>
    </row>
    <row r="341" spans="1:7" customFormat="1" x14ac:dyDescent="0.25">
      <c r="A341" s="51" t="s">
        <v>2156</v>
      </c>
      <c r="B341" s="68" t="s">
        <v>2669</v>
      </c>
      <c r="C341" s="228" t="s">
        <v>1209</v>
      </c>
      <c r="D341" s="231" t="s">
        <v>1209</v>
      </c>
      <c r="E341" s="57"/>
      <c r="F341" s="140" t="str">
        <f t="shared" si="19"/>
        <v/>
      </c>
      <c r="G341" s="140" t="str">
        <f t="shared" si="20"/>
        <v/>
      </c>
    </row>
    <row r="342" spans="1:7" customFormat="1" x14ac:dyDescent="0.25">
      <c r="A342" s="51" t="s">
        <v>2157</v>
      </c>
      <c r="B342" s="51" t="s">
        <v>2672</v>
      </c>
      <c r="C342" s="228" t="s">
        <v>1209</v>
      </c>
      <c r="D342" s="231" t="s">
        <v>1209</v>
      </c>
      <c r="F342" s="140" t="str">
        <f t="shared" si="19"/>
        <v/>
      </c>
      <c r="G342" s="140" t="str">
        <f t="shared" si="20"/>
        <v/>
      </c>
    </row>
    <row r="343" spans="1:7" customFormat="1" x14ac:dyDescent="0.25">
      <c r="A343" s="51" t="s">
        <v>2158</v>
      </c>
      <c r="B343" s="51" t="s">
        <v>2670</v>
      </c>
      <c r="C343" s="228" t="s">
        <v>1209</v>
      </c>
      <c r="D343" s="231" t="s">
        <v>1209</v>
      </c>
      <c r="F343" s="140" t="str">
        <f t="shared" si="19"/>
        <v/>
      </c>
      <c r="G343" s="140" t="str">
        <f t="shared" si="20"/>
        <v/>
      </c>
    </row>
    <row r="344" spans="1:7" customFormat="1" x14ac:dyDescent="0.25">
      <c r="A344" s="51" t="s">
        <v>2666</v>
      </c>
      <c r="B344" s="68" t="s">
        <v>2671</v>
      </c>
      <c r="C344" s="228" t="s">
        <v>1209</v>
      </c>
      <c r="D344" s="231" t="s">
        <v>1209</v>
      </c>
      <c r="E344" s="57"/>
      <c r="F344" s="140" t="str">
        <f t="shared" si="19"/>
        <v/>
      </c>
      <c r="G344" s="140" t="str">
        <f t="shared" si="20"/>
        <v/>
      </c>
    </row>
    <row r="345" spans="1:7" customFormat="1" x14ac:dyDescent="0.25">
      <c r="A345" s="51" t="s">
        <v>2667</v>
      </c>
      <c r="B345" s="51" t="s">
        <v>2019</v>
      </c>
      <c r="C345" s="228" t="s">
        <v>1209</v>
      </c>
      <c r="D345" s="231" t="s">
        <v>1209</v>
      </c>
      <c r="F345" s="140" t="str">
        <f t="shared" si="19"/>
        <v/>
      </c>
      <c r="G345" s="140" t="str">
        <f t="shared" si="20"/>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227">
        <v>26703.219806770001</v>
      </c>
      <c r="D358" s="51"/>
      <c r="E358" s="57"/>
      <c r="F358" s="140">
        <f>IF($C$365=0,"",IF(C358="[For completion]","",C358/$C$365))</f>
        <v>0.2785742488268102</v>
      </c>
      <c r="G358" s="140" t="str">
        <f>IF($D$365=0,"",IF(D358="[For completion]","",D358/$D$365))</f>
        <v/>
      </c>
    </row>
    <row r="359" spans="1:7" customFormat="1" x14ac:dyDescent="0.25">
      <c r="A359" s="51" t="s">
        <v>2474</v>
      </c>
      <c r="B359" s="154" t="s">
        <v>2008</v>
      </c>
      <c r="C359" s="227">
        <v>68419.180994850001</v>
      </c>
      <c r="D359" s="51"/>
      <c r="E359" s="57"/>
      <c r="F359" s="140">
        <f t="shared" ref="F359:F364" si="21">IF($C$365=0,"",IF(C359="[For completion]","",C359/$C$365))</f>
        <v>0.71376493504928262</v>
      </c>
      <c r="G359" s="140" t="str">
        <f t="shared" ref="G359:G364" si="22">IF($D$365=0,"",IF(D359="[For completion]","",D359/$D$365))</f>
        <v/>
      </c>
    </row>
    <row r="360" spans="1:7" customFormat="1" x14ac:dyDescent="0.25">
      <c r="A360" s="51" t="s">
        <v>2475</v>
      </c>
      <c r="B360" s="68" t="s">
        <v>2009</v>
      </c>
      <c r="C360" s="228"/>
      <c r="D360" s="51"/>
      <c r="E360" s="57"/>
      <c r="F360" s="140">
        <f t="shared" si="21"/>
        <v>0</v>
      </c>
      <c r="G360" s="140" t="str">
        <f t="shared" si="22"/>
        <v/>
      </c>
    </row>
    <row r="361" spans="1:7" customFormat="1" x14ac:dyDescent="0.25">
      <c r="A361" s="51" t="s">
        <v>2476</v>
      </c>
      <c r="B361" s="68" t="s">
        <v>2010</v>
      </c>
      <c r="C361" s="228"/>
      <c r="D361" s="51"/>
      <c r="E361" s="57"/>
      <c r="F361" s="140">
        <f t="shared" si="21"/>
        <v>0</v>
      </c>
      <c r="G361" s="140" t="str">
        <f t="shared" si="22"/>
        <v/>
      </c>
    </row>
    <row r="362" spans="1:7" customFormat="1" x14ac:dyDescent="0.25">
      <c r="A362" s="51" t="s">
        <v>2477</v>
      </c>
      <c r="B362" s="68" t="s">
        <v>2011</v>
      </c>
      <c r="C362" s="228"/>
      <c r="D362" s="51"/>
      <c r="E362" s="57"/>
      <c r="F362" s="140">
        <f t="shared" si="21"/>
        <v>0</v>
      </c>
      <c r="G362" s="140" t="str">
        <f t="shared" si="22"/>
        <v/>
      </c>
    </row>
    <row r="363" spans="1:7" customFormat="1" x14ac:dyDescent="0.25">
      <c r="A363" s="51" t="s">
        <v>2478</v>
      </c>
      <c r="B363" s="68" t="s">
        <v>2012</v>
      </c>
      <c r="C363" s="228"/>
      <c r="D363" s="51"/>
      <c r="E363" s="57"/>
      <c r="F363" s="140">
        <f t="shared" si="21"/>
        <v>0</v>
      </c>
      <c r="G363" s="140" t="str">
        <f t="shared" si="22"/>
        <v/>
      </c>
    </row>
    <row r="364" spans="1:7" customFormat="1" x14ac:dyDescent="0.25">
      <c r="A364" s="51" t="s">
        <v>2479</v>
      </c>
      <c r="B364" s="68" t="s">
        <v>1627</v>
      </c>
      <c r="C364" s="227">
        <v>734.34087220000004</v>
      </c>
      <c r="D364" s="51"/>
      <c r="E364" s="57"/>
      <c r="F364" s="140">
        <f t="shared" si="21"/>
        <v>7.6608161239071215E-3</v>
      </c>
      <c r="G364" s="140" t="str">
        <f t="shared" si="22"/>
        <v/>
      </c>
    </row>
    <row r="365" spans="1:7" customFormat="1" x14ac:dyDescent="0.25">
      <c r="A365" s="51" t="s">
        <v>2480</v>
      </c>
      <c r="B365" s="68" t="s">
        <v>141</v>
      </c>
      <c r="C365" s="133">
        <f>SUM(C358:C364)</f>
        <v>95856.741673820012</v>
      </c>
      <c r="D365" s="51">
        <f>SUM(D358:D364)</f>
        <v>0</v>
      </c>
      <c r="E365" s="57"/>
      <c r="F365" s="148">
        <f>SUM(F358:F364)</f>
        <v>1</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227">
        <v>39075.681454200007</v>
      </c>
      <c r="D368" s="51"/>
      <c r="E368" s="57"/>
      <c r="F368" s="140">
        <f>IF($C$372=0,"",IF(C368="[For completion]","",C368/$C$372))</f>
        <v>0.40764666910091929</v>
      </c>
      <c r="G368" s="140" t="str">
        <f>IF($D$372=0,"",IF(D368="[For completion]","",D368/$D$372))</f>
        <v/>
      </c>
    </row>
    <row r="369" spans="1:7" customFormat="1" x14ac:dyDescent="0.25">
      <c r="A369" s="51" t="s">
        <v>2482</v>
      </c>
      <c r="B369" s="154" t="s">
        <v>2246</v>
      </c>
      <c r="C369" s="227">
        <v>56781.060219620005</v>
      </c>
      <c r="D369" s="51"/>
      <c r="E369" s="57"/>
      <c r="F369" s="140">
        <f>IF($C$372=0,"",IF(C369="[For completion]","",C369/$C$372))</f>
        <v>0.59235333089908071</v>
      </c>
      <c r="G369" s="140" t="str">
        <f>IF($D$372=0,"",IF(D369="[For completion]","",D369/$D$372))</f>
        <v/>
      </c>
    </row>
    <row r="370" spans="1:7" customFormat="1" x14ac:dyDescent="0.25">
      <c r="A370" s="51" t="s">
        <v>2483</v>
      </c>
      <c r="B370" s="68" t="s">
        <v>1627</v>
      </c>
      <c r="C370" s="228"/>
      <c r="D370" s="51"/>
      <c r="E370" s="57"/>
      <c r="F370" s="140">
        <f>IF($C$372=0,"",IF(C370="[For completion]","",C370/$C$372))</f>
        <v>0</v>
      </c>
      <c r="G370" s="140" t="str">
        <f>IF($D$372=0,"",IF(D370="[For completion]","",D370/$D$372))</f>
        <v/>
      </c>
    </row>
    <row r="371" spans="1:7" customFormat="1" x14ac:dyDescent="0.25">
      <c r="A371" s="51" t="s">
        <v>2484</v>
      </c>
      <c r="B371" s="51" t="s">
        <v>2019</v>
      </c>
      <c r="C371" s="228"/>
      <c r="D371" s="51"/>
      <c r="E371" s="57"/>
      <c r="F371" s="140">
        <f>IF($C$372=0,"",IF(C371="[For completion]","",C371/$C$372))</f>
        <v>0</v>
      </c>
      <c r="G371" s="140" t="str">
        <f>IF($D$372=0,"",IF(D371="[For completion]","",D371/$D$372))</f>
        <v/>
      </c>
    </row>
    <row r="372" spans="1:7" customFormat="1" x14ac:dyDescent="0.25">
      <c r="A372" s="51" t="s">
        <v>2485</v>
      </c>
      <c r="B372" s="68" t="s">
        <v>141</v>
      </c>
      <c r="C372" s="133">
        <f>SUM(C368:C371)</f>
        <v>95856.741673820012</v>
      </c>
      <c r="D372" s="51">
        <f>SUM(D368:D371)</f>
        <v>0</v>
      </c>
      <c r="E372" s="57"/>
      <c r="F372" s="148">
        <f>SUM(F368:F371)</f>
        <v>1</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1209</v>
      </c>
      <c r="D375" s="133" t="s">
        <v>1209</v>
      </c>
      <c r="E375" s="49"/>
      <c r="F375" s="133" t="s">
        <v>82</v>
      </c>
      <c r="G375" s="140" t="str">
        <f>IF($D$393=0,"",IF(D375="[For completion]","",D375/$D$393))</f>
        <v/>
      </c>
    </row>
    <row r="376" spans="1:7" customFormat="1" x14ac:dyDescent="0.25">
      <c r="A376" s="51" t="s">
        <v>2488</v>
      </c>
      <c r="B376" s="68" t="s">
        <v>2008</v>
      </c>
      <c r="C376" s="133" t="s">
        <v>1209</v>
      </c>
      <c r="D376" s="133" t="s">
        <v>1209</v>
      </c>
      <c r="E376" s="49"/>
      <c r="F376" s="133" t="s">
        <v>82</v>
      </c>
      <c r="G376" s="140" t="str">
        <f t="shared" ref="G376:G393" si="23">IF($D$393=0,"",IF(D376="[For completion]","",D376/$D$393))</f>
        <v/>
      </c>
    </row>
    <row r="377" spans="1:7" customFormat="1" x14ac:dyDescent="0.25">
      <c r="A377" s="51" t="s">
        <v>2489</v>
      </c>
      <c r="B377" s="68" t="s">
        <v>2009</v>
      </c>
      <c r="C377" s="133" t="s">
        <v>1209</v>
      </c>
      <c r="D377" s="133" t="s">
        <v>1209</v>
      </c>
      <c r="E377" s="49"/>
      <c r="F377" s="133" t="s">
        <v>82</v>
      </c>
      <c r="G377" s="140" t="str">
        <f t="shared" si="23"/>
        <v/>
      </c>
    </row>
    <row r="378" spans="1:7" customFormat="1" x14ac:dyDescent="0.25">
      <c r="A378" s="51" t="s">
        <v>2490</v>
      </c>
      <c r="B378" s="68" t="s">
        <v>2010</v>
      </c>
      <c r="C378" s="133" t="s">
        <v>1209</v>
      </c>
      <c r="D378" s="133" t="s">
        <v>1209</v>
      </c>
      <c r="E378" s="49"/>
      <c r="F378" s="133" t="s">
        <v>82</v>
      </c>
      <c r="G378" s="140" t="str">
        <f t="shared" si="23"/>
        <v/>
      </c>
    </row>
    <row r="379" spans="1:7" customFormat="1" x14ac:dyDescent="0.25">
      <c r="A379" s="51" t="s">
        <v>2491</v>
      </c>
      <c r="B379" s="68" t="s">
        <v>2011</v>
      </c>
      <c r="C379" s="133" t="s">
        <v>1209</v>
      </c>
      <c r="D379" s="133" t="s">
        <v>1209</v>
      </c>
      <c r="E379" s="49"/>
      <c r="F379" s="133" t="s">
        <v>82</v>
      </c>
      <c r="G379" s="140" t="str">
        <f t="shared" si="23"/>
        <v/>
      </c>
    </row>
    <row r="380" spans="1:7" customFormat="1" x14ac:dyDescent="0.25">
      <c r="A380" s="51" t="s">
        <v>2492</v>
      </c>
      <c r="B380" s="68" t="s">
        <v>2012</v>
      </c>
      <c r="C380" s="133" t="s">
        <v>1209</v>
      </c>
      <c r="D380" s="133" t="s">
        <v>1209</v>
      </c>
      <c r="E380" s="49"/>
      <c r="F380" s="133" t="s">
        <v>82</v>
      </c>
      <c r="G380" s="140" t="str">
        <f t="shared" si="23"/>
        <v/>
      </c>
    </row>
    <row r="381" spans="1:7" customFormat="1" x14ac:dyDescent="0.25">
      <c r="A381" s="51" t="s">
        <v>2493</v>
      </c>
      <c r="B381" s="68" t="s">
        <v>1627</v>
      </c>
      <c r="C381" s="133" t="s">
        <v>1209</v>
      </c>
      <c r="D381" s="133" t="s">
        <v>1209</v>
      </c>
      <c r="E381" s="49"/>
      <c r="F381" s="133" t="s">
        <v>82</v>
      </c>
      <c r="G381" s="140" t="str">
        <f t="shared" si="23"/>
        <v/>
      </c>
    </row>
    <row r="382" spans="1:7" customFormat="1" x14ac:dyDescent="0.25">
      <c r="A382" s="51" t="s">
        <v>2494</v>
      </c>
      <c r="B382" s="68" t="s">
        <v>2019</v>
      </c>
      <c r="C382" s="133" t="s">
        <v>1209</v>
      </c>
      <c r="D382" s="133" t="s">
        <v>1209</v>
      </c>
      <c r="E382" s="49"/>
      <c r="F382" s="133" t="s">
        <v>82</v>
      </c>
      <c r="G382" s="140" t="str">
        <f t="shared" si="23"/>
        <v/>
      </c>
    </row>
    <row r="383" spans="1:7" customFormat="1" x14ac:dyDescent="0.25">
      <c r="A383" s="51" t="s">
        <v>2495</v>
      </c>
      <c r="B383" s="68" t="s">
        <v>141</v>
      </c>
      <c r="C383" s="133">
        <f>SUM(C375:C382)</f>
        <v>0</v>
      </c>
      <c r="D383" s="133">
        <f>SUM(D375:D382)</f>
        <v>0</v>
      </c>
      <c r="E383" s="49"/>
      <c r="F383" s="51"/>
      <c r="G383" s="140" t="str">
        <f t="shared" si="23"/>
        <v/>
      </c>
    </row>
    <row r="384" spans="1:7" customFormat="1" x14ac:dyDescent="0.25">
      <c r="A384" s="51" t="s">
        <v>2496</v>
      </c>
      <c r="B384" s="68" t="s">
        <v>2658</v>
      </c>
      <c r="C384" s="51"/>
      <c r="D384" s="51"/>
      <c r="E384" s="51"/>
      <c r="F384" s="133" t="s">
        <v>82</v>
      </c>
      <c r="G384" s="140" t="str">
        <f t="shared" si="23"/>
        <v/>
      </c>
    </row>
    <row r="385" spans="1:7" customFormat="1" x14ac:dyDescent="0.25">
      <c r="A385" s="51" t="s">
        <v>2497</v>
      </c>
      <c r="B385" s="68"/>
      <c r="C385" s="133"/>
      <c r="D385" s="51"/>
      <c r="E385" s="49"/>
      <c r="F385" s="140"/>
      <c r="G385" s="140" t="str">
        <f t="shared" si="23"/>
        <v/>
      </c>
    </row>
    <row r="386" spans="1:7" customFormat="1" x14ac:dyDescent="0.25">
      <c r="A386" s="51" t="s">
        <v>2498</v>
      </c>
      <c r="B386" s="68"/>
      <c r="C386" s="133"/>
      <c r="D386" s="51"/>
      <c r="E386" s="49"/>
      <c r="F386" s="140"/>
      <c r="G386" s="140" t="str">
        <f t="shared" si="23"/>
        <v/>
      </c>
    </row>
    <row r="387" spans="1:7" customFormat="1" x14ac:dyDescent="0.25">
      <c r="A387" s="51" t="s">
        <v>2499</v>
      </c>
      <c r="B387" s="68"/>
      <c r="C387" s="133"/>
      <c r="D387" s="51"/>
      <c r="E387" s="49"/>
      <c r="F387" s="140"/>
      <c r="G387" s="140" t="str">
        <f t="shared" si="23"/>
        <v/>
      </c>
    </row>
    <row r="388" spans="1:7" customFormat="1" x14ac:dyDescent="0.25">
      <c r="A388" s="51" t="s">
        <v>2500</v>
      </c>
      <c r="B388" s="68"/>
      <c r="C388" s="133"/>
      <c r="D388" s="51"/>
      <c r="E388" s="49"/>
      <c r="F388" s="140"/>
      <c r="G388" s="140" t="str">
        <f t="shared" si="23"/>
        <v/>
      </c>
    </row>
    <row r="389" spans="1:7" customFormat="1" x14ac:dyDescent="0.25">
      <c r="A389" s="51" t="s">
        <v>2501</v>
      </c>
      <c r="B389" s="68"/>
      <c r="C389" s="133"/>
      <c r="D389" s="51"/>
      <c r="E389" s="49"/>
      <c r="F389" s="140"/>
      <c r="G389" s="140" t="str">
        <f t="shared" si="23"/>
        <v/>
      </c>
    </row>
    <row r="390" spans="1:7" customFormat="1" x14ac:dyDescent="0.25">
      <c r="A390" s="51" t="s">
        <v>2502</v>
      </c>
      <c r="B390" s="68"/>
      <c r="C390" s="133"/>
      <c r="D390" s="51"/>
      <c r="E390" s="49"/>
      <c r="F390" s="140"/>
      <c r="G390" s="140" t="str">
        <f t="shared" si="23"/>
        <v/>
      </c>
    </row>
    <row r="391" spans="1:7" customFormat="1" x14ac:dyDescent="0.25">
      <c r="A391" s="51" t="s">
        <v>2503</v>
      </c>
      <c r="B391" s="68"/>
      <c r="C391" s="133"/>
      <c r="D391" s="51"/>
      <c r="E391" s="49"/>
      <c r="F391" s="140"/>
      <c r="G391" s="140" t="str">
        <f t="shared" si="23"/>
        <v/>
      </c>
    </row>
    <row r="392" spans="1:7" customFormat="1" x14ac:dyDescent="0.25">
      <c r="A392" s="51" t="s">
        <v>2504</v>
      </c>
      <c r="B392" s="68"/>
      <c r="C392" s="133"/>
      <c r="D392" s="51"/>
      <c r="E392" s="49"/>
      <c r="F392" s="140"/>
      <c r="G392" s="140" t="str">
        <f t="shared" si="23"/>
        <v/>
      </c>
    </row>
    <row r="393" spans="1:7" customFormat="1" x14ac:dyDescent="0.25">
      <c r="A393" s="51" t="s">
        <v>2505</v>
      </c>
      <c r="B393" s="68"/>
      <c r="C393" s="133"/>
      <c r="D393" s="51"/>
      <c r="E393" s="49"/>
      <c r="F393" s="140"/>
      <c r="G393" s="140" t="str">
        <f t="shared" si="23"/>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235">
        <v>131.15815710895734</v>
      </c>
      <c r="D425" s="227">
        <v>66962</v>
      </c>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237" t="s">
        <v>3102</v>
      </c>
      <c r="C428" s="235">
        <v>1959.6198376099999</v>
      </c>
      <c r="D428" s="239">
        <v>53134</v>
      </c>
      <c r="E428" s="65"/>
      <c r="F428" s="140">
        <f t="shared" ref="F428:F451" si="24">IF($C$452=0,"",IF(C428="[for completion]","",C428/$C$452))</f>
        <v>0.22312493394947916</v>
      </c>
      <c r="G428" s="140">
        <f t="shared" ref="G428:G451" si="25">IF($D$452=0,"",IF(D428="[for completion]","",D428/$D$452))</f>
        <v>0.79349481795645294</v>
      </c>
    </row>
    <row r="429" spans="1:7" x14ac:dyDescent="0.25">
      <c r="A429" s="51" t="s">
        <v>2043</v>
      </c>
      <c r="B429" s="237" t="s">
        <v>3103</v>
      </c>
      <c r="C429" s="235">
        <v>1066.30364571</v>
      </c>
      <c r="D429" s="239">
        <v>7706</v>
      </c>
      <c r="E429" s="65"/>
      <c r="F429" s="140">
        <f t="shared" si="24"/>
        <v>0.12141075832815833</v>
      </c>
      <c r="G429" s="140">
        <f t="shared" si="25"/>
        <v>0.11508019473731371</v>
      </c>
    </row>
    <row r="430" spans="1:7" x14ac:dyDescent="0.25">
      <c r="A430" s="51" t="s">
        <v>2044</v>
      </c>
      <c r="B430" s="237" t="s">
        <v>3104</v>
      </c>
      <c r="C430" s="235">
        <v>521.51005442999997</v>
      </c>
      <c r="D430" s="239">
        <v>2144</v>
      </c>
      <c r="E430" s="65"/>
      <c r="F430" s="140">
        <f t="shared" si="24"/>
        <v>5.9379831850753677E-2</v>
      </c>
      <c r="G430" s="140">
        <f t="shared" si="25"/>
        <v>3.2018159553179416E-2</v>
      </c>
    </row>
    <row r="431" spans="1:7" x14ac:dyDescent="0.25">
      <c r="A431" s="51" t="s">
        <v>2045</v>
      </c>
      <c r="B431" s="237" t="s">
        <v>3105</v>
      </c>
      <c r="C431" s="235">
        <v>588.37043629999994</v>
      </c>
      <c r="D431" s="239">
        <v>1521</v>
      </c>
      <c r="E431" s="65"/>
      <c r="F431" s="140">
        <f t="shared" si="24"/>
        <v>6.6992644296444845E-2</v>
      </c>
      <c r="G431" s="140">
        <f t="shared" si="25"/>
        <v>2.2714375317344167E-2</v>
      </c>
    </row>
    <row r="432" spans="1:7" x14ac:dyDescent="0.25">
      <c r="A432" s="51" t="s">
        <v>2046</v>
      </c>
      <c r="B432" s="237" t="s">
        <v>3106</v>
      </c>
      <c r="C432" s="235">
        <v>879.91293288999998</v>
      </c>
      <c r="D432" s="239">
        <v>1253</v>
      </c>
      <c r="E432" s="65"/>
      <c r="F432" s="140">
        <f t="shared" si="24"/>
        <v>0.10018806263556876</v>
      </c>
      <c r="G432" s="140">
        <f t="shared" si="25"/>
        <v>1.8712105373196737E-2</v>
      </c>
    </row>
    <row r="433" spans="1:7" x14ac:dyDescent="0.25">
      <c r="A433" s="51" t="s">
        <v>2047</v>
      </c>
      <c r="B433" s="237" t="s">
        <v>3107</v>
      </c>
      <c r="C433" s="235">
        <v>3766.8956093899997</v>
      </c>
      <c r="D433" s="239">
        <v>1204</v>
      </c>
      <c r="E433" s="65"/>
      <c r="F433" s="140">
        <f t="shared" si="24"/>
        <v>0.42890376893959536</v>
      </c>
      <c r="G433" s="140">
        <f t="shared" si="25"/>
        <v>1.7980347062513068E-2</v>
      </c>
    </row>
    <row r="434" spans="1:7" x14ac:dyDescent="0.25">
      <c r="A434" s="51" t="s">
        <v>2048</v>
      </c>
      <c r="B434" s="68"/>
      <c r="C434" s="133"/>
      <c r="D434" s="134"/>
      <c r="E434" s="65"/>
      <c r="F434" s="140">
        <f t="shared" si="24"/>
        <v>0</v>
      </c>
      <c r="G434" s="140">
        <f t="shared" si="25"/>
        <v>0</v>
      </c>
    </row>
    <row r="435" spans="1:7" x14ac:dyDescent="0.25">
      <c r="A435" s="51" t="s">
        <v>2049</v>
      </c>
      <c r="B435" s="68"/>
      <c r="C435" s="133"/>
      <c r="D435" s="134"/>
      <c r="E435" s="65"/>
      <c r="F435" s="140">
        <f t="shared" si="24"/>
        <v>0</v>
      </c>
      <c r="G435" s="140">
        <f t="shared" si="25"/>
        <v>0</v>
      </c>
    </row>
    <row r="436" spans="1:7" x14ac:dyDescent="0.25">
      <c r="A436" s="51" t="s">
        <v>2050</v>
      </c>
      <c r="B436" s="68"/>
      <c r="C436" s="133"/>
      <c r="D436" s="134"/>
      <c r="E436" s="65"/>
      <c r="F436" s="140">
        <f t="shared" si="24"/>
        <v>0</v>
      </c>
      <c r="G436" s="140">
        <f t="shared" si="25"/>
        <v>0</v>
      </c>
    </row>
    <row r="437" spans="1:7" x14ac:dyDescent="0.25">
      <c r="A437" s="51" t="s">
        <v>2299</v>
      </c>
      <c r="B437" s="68"/>
      <c r="C437" s="133"/>
      <c r="D437" s="134"/>
      <c r="E437" s="68"/>
      <c r="F437" s="140">
        <f t="shared" si="24"/>
        <v>0</v>
      </c>
      <c r="G437" s="140">
        <f t="shared" si="25"/>
        <v>0</v>
      </c>
    </row>
    <row r="438" spans="1:7" x14ac:dyDescent="0.25">
      <c r="A438" s="51" t="s">
        <v>2300</v>
      </c>
      <c r="B438" s="68"/>
      <c r="C438" s="133"/>
      <c r="D438" s="134"/>
      <c r="E438" s="68"/>
      <c r="F438" s="140">
        <f t="shared" si="24"/>
        <v>0</v>
      </c>
      <c r="G438" s="140">
        <f t="shared" si="25"/>
        <v>0</v>
      </c>
    </row>
    <row r="439" spans="1:7" x14ac:dyDescent="0.25">
      <c r="A439" s="51" t="s">
        <v>2301</v>
      </c>
      <c r="B439" s="68"/>
      <c r="C439" s="133"/>
      <c r="D439" s="134"/>
      <c r="E439" s="68"/>
      <c r="F439" s="140">
        <f t="shared" si="24"/>
        <v>0</v>
      </c>
      <c r="G439" s="140">
        <f t="shared" si="25"/>
        <v>0</v>
      </c>
    </row>
    <row r="440" spans="1:7" x14ac:dyDescent="0.25">
      <c r="A440" s="51" t="s">
        <v>2302</v>
      </c>
      <c r="B440" s="68"/>
      <c r="C440" s="133"/>
      <c r="D440" s="134"/>
      <c r="E440" s="68"/>
      <c r="F440" s="140">
        <f t="shared" si="24"/>
        <v>0</v>
      </c>
      <c r="G440" s="140">
        <f t="shared" si="25"/>
        <v>0</v>
      </c>
    </row>
    <row r="441" spans="1:7" x14ac:dyDescent="0.25">
      <c r="A441" s="51" t="s">
        <v>2303</v>
      </c>
      <c r="B441" s="68"/>
      <c r="C441" s="133"/>
      <c r="D441" s="134"/>
      <c r="E441" s="68"/>
      <c r="F441" s="140">
        <f t="shared" si="24"/>
        <v>0</v>
      </c>
      <c r="G441" s="140">
        <f t="shared" si="25"/>
        <v>0</v>
      </c>
    </row>
    <row r="442" spans="1:7" x14ac:dyDescent="0.25">
      <c r="A442" s="51" t="s">
        <v>2304</v>
      </c>
      <c r="B442" s="68"/>
      <c r="C442" s="133"/>
      <c r="D442" s="134"/>
      <c r="E442" s="68"/>
      <c r="F442" s="140">
        <f t="shared" si="24"/>
        <v>0</v>
      </c>
      <c r="G442" s="140">
        <f t="shared" si="25"/>
        <v>0</v>
      </c>
    </row>
    <row r="443" spans="1:7" x14ac:dyDescent="0.25">
      <c r="A443" s="51" t="s">
        <v>2305</v>
      </c>
      <c r="B443" s="68"/>
      <c r="C443" s="133"/>
      <c r="D443" s="134"/>
      <c r="F443" s="140">
        <f t="shared" si="24"/>
        <v>0</v>
      </c>
      <c r="G443" s="140">
        <f t="shared" si="25"/>
        <v>0</v>
      </c>
    </row>
    <row r="444" spans="1:7" x14ac:dyDescent="0.25">
      <c r="A444" s="51" t="s">
        <v>2306</v>
      </c>
      <c r="B444" s="68"/>
      <c r="C444" s="133"/>
      <c r="D444" s="134"/>
      <c r="E444" s="122"/>
      <c r="F444" s="140">
        <f t="shared" si="24"/>
        <v>0</v>
      </c>
      <c r="G444" s="140">
        <f t="shared" si="25"/>
        <v>0</v>
      </c>
    </row>
    <row r="445" spans="1:7" x14ac:dyDescent="0.25">
      <c r="A445" s="51" t="s">
        <v>2307</v>
      </c>
      <c r="B445" s="68"/>
      <c r="C445" s="133"/>
      <c r="D445" s="134"/>
      <c r="E445" s="122"/>
      <c r="F445" s="140">
        <f t="shared" si="24"/>
        <v>0</v>
      </c>
      <c r="G445" s="140">
        <f t="shared" si="25"/>
        <v>0</v>
      </c>
    </row>
    <row r="446" spans="1:7" x14ac:dyDescent="0.25">
      <c r="A446" s="51" t="s">
        <v>2308</v>
      </c>
      <c r="B446" s="68"/>
      <c r="C446" s="133"/>
      <c r="D446" s="134"/>
      <c r="E446" s="122"/>
      <c r="F446" s="140">
        <f t="shared" si="24"/>
        <v>0</v>
      </c>
      <c r="G446" s="140">
        <f t="shared" si="25"/>
        <v>0</v>
      </c>
    </row>
    <row r="447" spans="1:7" x14ac:dyDescent="0.25">
      <c r="A447" s="51" t="s">
        <v>2309</v>
      </c>
      <c r="B447" s="68"/>
      <c r="C447" s="133"/>
      <c r="D447" s="134"/>
      <c r="E447" s="122"/>
      <c r="F447" s="140">
        <f t="shared" si="24"/>
        <v>0</v>
      </c>
      <c r="G447" s="140">
        <f t="shared" si="25"/>
        <v>0</v>
      </c>
    </row>
    <row r="448" spans="1:7" x14ac:dyDescent="0.25">
      <c r="A448" s="51" t="s">
        <v>2310</v>
      </c>
      <c r="B448" s="68"/>
      <c r="C448" s="133"/>
      <c r="D448" s="134"/>
      <c r="E448" s="122"/>
      <c r="F448" s="140">
        <f t="shared" si="24"/>
        <v>0</v>
      </c>
      <c r="G448" s="140">
        <f t="shared" si="25"/>
        <v>0</v>
      </c>
    </row>
    <row r="449" spans="1:7" x14ac:dyDescent="0.25">
      <c r="A449" s="51" t="s">
        <v>2311</v>
      </c>
      <c r="B449" s="68"/>
      <c r="C449" s="133"/>
      <c r="D449" s="134"/>
      <c r="E449" s="122"/>
      <c r="F449" s="140">
        <f t="shared" si="24"/>
        <v>0</v>
      </c>
      <c r="G449" s="140">
        <f t="shared" si="25"/>
        <v>0</v>
      </c>
    </row>
    <row r="450" spans="1:7" x14ac:dyDescent="0.25">
      <c r="A450" s="51" t="s">
        <v>2312</v>
      </c>
      <c r="B450" s="68"/>
      <c r="C450" s="133"/>
      <c r="D450" s="134"/>
      <c r="E450" s="122"/>
      <c r="F450" s="140">
        <f t="shared" si="24"/>
        <v>0</v>
      </c>
      <c r="G450" s="140">
        <f t="shared" si="25"/>
        <v>0</v>
      </c>
    </row>
    <row r="451" spans="1:7" x14ac:dyDescent="0.25">
      <c r="A451" s="51" t="s">
        <v>2313</v>
      </c>
      <c r="B451" s="68"/>
      <c r="C451" s="133"/>
      <c r="D451" s="134"/>
      <c r="E451" s="122"/>
      <c r="F451" s="140">
        <f t="shared" si="24"/>
        <v>0</v>
      </c>
      <c r="G451" s="140">
        <f t="shared" si="25"/>
        <v>0</v>
      </c>
    </row>
    <row r="452" spans="1:7" x14ac:dyDescent="0.25">
      <c r="A452" s="51" t="s">
        <v>2314</v>
      </c>
      <c r="B452" s="68" t="s">
        <v>141</v>
      </c>
      <c r="C452" s="135">
        <f>SUM(C428:C451)</f>
        <v>8782.6125163299985</v>
      </c>
      <c r="D452" s="76">
        <f>SUM(D428:D451)</f>
        <v>66962</v>
      </c>
      <c r="E452" s="122"/>
      <c r="F452" s="149">
        <f>SUM(F428:F451)</f>
        <v>1</v>
      </c>
      <c r="G452" s="149">
        <f>SUM(G428:G451)</f>
        <v>1.0000000000000002</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233">
        <v>0.365832122811315</v>
      </c>
      <c r="G454" s="51"/>
    </row>
    <row r="455" spans="1:7" x14ac:dyDescent="0.25">
      <c r="G455" s="51"/>
    </row>
    <row r="456" spans="1:7" x14ac:dyDescent="0.25">
      <c r="B456" s="68" t="s">
        <v>686</v>
      </c>
      <c r="G456" s="51"/>
    </row>
    <row r="457" spans="1:7" x14ac:dyDescent="0.25">
      <c r="A457" s="51" t="s">
        <v>2052</v>
      </c>
      <c r="B457" s="51" t="s">
        <v>688</v>
      </c>
      <c r="C457" s="227">
        <v>4797.9496705500005</v>
      </c>
      <c r="D457" s="227">
        <v>49095</v>
      </c>
      <c r="F457" s="140">
        <f>IF($C$465=0,"",IF(C457="[for completion]","",C457/$C$465))</f>
        <v>0.54630096245609217</v>
      </c>
      <c r="G457" s="140">
        <f>IF($D$465=0,"",IF(D457="[for completion]","",D457/$D$465))</f>
        <v>0.73317702577581312</v>
      </c>
    </row>
    <row r="458" spans="1:7" x14ac:dyDescent="0.25">
      <c r="A458" s="51" t="s">
        <v>2053</v>
      </c>
      <c r="B458" s="51" t="s">
        <v>690</v>
      </c>
      <c r="C458" s="227">
        <v>2173.6632820500004</v>
      </c>
      <c r="D458" s="227">
        <v>10937</v>
      </c>
      <c r="F458" s="140">
        <f t="shared" ref="F458:F471" si="26">IF($C$465=0,"",IF(C458="[for completion]","",C458/$C$465))</f>
        <v>0.24749620662512289</v>
      </c>
      <c r="G458" s="140">
        <f t="shared" ref="G458:G471" si="27">IF($D$465=0,"",IF(D458="[for completion]","",D458/$D$465))</f>
        <v>0.16333144171321048</v>
      </c>
    </row>
    <row r="459" spans="1:7" x14ac:dyDescent="0.25">
      <c r="A459" s="51" t="s">
        <v>2054</v>
      </c>
      <c r="B459" s="51" t="s">
        <v>692</v>
      </c>
      <c r="C459" s="227">
        <v>1810.9995637300001</v>
      </c>
      <c r="D459" s="227">
        <v>6930</v>
      </c>
      <c r="F459" s="140">
        <f t="shared" si="26"/>
        <v>0.20620283091878502</v>
      </c>
      <c r="G459" s="140">
        <f t="shared" si="27"/>
        <v>0.10349153251097637</v>
      </c>
    </row>
    <row r="460" spans="1:7" x14ac:dyDescent="0.25">
      <c r="A460" s="51" t="s">
        <v>2055</v>
      </c>
      <c r="B460" s="51" t="s">
        <v>694</v>
      </c>
      <c r="C460" s="227">
        <v>0</v>
      </c>
      <c r="D460" s="227">
        <v>0</v>
      </c>
      <c r="F460" s="140">
        <f t="shared" si="26"/>
        <v>0</v>
      </c>
      <c r="G460" s="140">
        <f t="shared" si="27"/>
        <v>0</v>
      </c>
    </row>
    <row r="461" spans="1:7" x14ac:dyDescent="0.25">
      <c r="A461" s="51" t="s">
        <v>2056</v>
      </c>
      <c r="B461" s="51" t="s">
        <v>696</v>
      </c>
      <c r="C461" s="227">
        <v>0</v>
      </c>
      <c r="D461" s="227">
        <v>0</v>
      </c>
      <c r="F461" s="140">
        <f t="shared" si="26"/>
        <v>0</v>
      </c>
      <c r="G461" s="140">
        <f t="shared" si="27"/>
        <v>0</v>
      </c>
    </row>
    <row r="462" spans="1:7" x14ac:dyDescent="0.25">
      <c r="A462" s="51" t="s">
        <v>2057</v>
      </c>
      <c r="B462" s="51" t="s">
        <v>698</v>
      </c>
      <c r="C462" s="227">
        <v>0</v>
      </c>
      <c r="D462" s="227">
        <v>0</v>
      </c>
      <c r="F462" s="140">
        <f t="shared" si="26"/>
        <v>0</v>
      </c>
      <c r="G462" s="140">
        <f t="shared" si="27"/>
        <v>0</v>
      </c>
    </row>
    <row r="463" spans="1:7" x14ac:dyDescent="0.25">
      <c r="A463" s="51" t="s">
        <v>2058</v>
      </c>
      <c r="B463" s="51" t="s">
        <v>700</v>
      </c>
      <c r="C463" s="227">
        <v>0</v>
      </c>
      <c r="D463" s="227">
        <v>0</v>
      </c>
      <c r="F463" s="140">
        <f t="shared" si="26"/>
        <v>0</v>
      </c>
      <c r="G463" s="140">
        <f t="shared" si="27"/>
        <v>0</v>
      </c>
    </row>
    <row r="464" spans="1:7" x14ac:dyDescent="0.25">
      <c r="A464" s="51" t="s">
        <v>2059</v>
      </c>
      <c r="B464" s="51" t="s">
        <v>702</v>
      </c>
      <c r="C464" s="227">
        <v>0</v>
      </c>
      <c r="D464" s="227">
        <v>0</v>
      </c>
      <c r="F464" s="140">
        <f t="shared" si="26"/>
        <v>0</v>
      </c>
      <c r="G464" s="140">
        <f t="shared" si="27"/>
        <v>0</v>
      </c>
    </row>
    <row r="465" spans="1:7" x14ac:dyDescent="0.25">
      <c r="A465" s="51" t="s">
        <v>2060</v>
      </c>
      <c r="B465" s="78" t="s">
        <v>141</v>
      </c>
      <c r="C465" s="133">
        <f>SUM(C457:C464)</f>
        <v>8782.6125163300003</v>
      </c>
      <c r="D465" s="134">
        <f>SUM(D457:D464)</f>
        <v>66962</v>
      </c>
      <c r="F465" s="128">
        <f>SUM(F457:F464)</f>
        <v>1.0000000000000002</v>
      </c>
      <c r="G465" s="128">
        <f>SUM(G457:G464)</f>
        <v>1</v>
      </c>
    </row>
    <row r="466" spans="1:7" outlineLevel="1" x14ac:dyDescent="0.25">
      <c r="A466" s="51" t="s">
        <v>2061</v>
      </c>
      <c r="B466" s="80" t="s">
        <v>705</v>
      </c>
      <c r="C466" s="133"/>
      <c r="D466" s="134"/>
      <c r="F466" s="140">
        <f t="shared" si="26"/>
        <v>0</v>
      </c>
      <c r="G466" s="140">
        <f t="shared" si="27"/>
        <v>0</v>
      </c>
    </row>
    <row r="467" spans="1:7" outlineLevel="1" x14ac:dyDescent="0.25">
      <c r="A467" s="51" t="s">
        <v>2062</v>
      </c>
      <c r="B467" s="80" t="s">
        <v>707</v>
      </c>
      <c r="C467" s="133"/>
      <c r="D467" s="134"/>
      <c r="F467" s="140">
        <f t="shared" si="26"/>
        <v>0</v>
      </c>
      <c r="G467" s="140">
        <f t="shared" si="27"/>
        <v>0</v>
      </c>
    </row>
    <row r="468" spans="1:7" outlineLevel="1" x14ac:dyDescent="0.25">
      <c r="A468" s="51" t="s">
        <v>2063</v>
      </c>
      <c r="B468" s="80" t="s">
        <v>709</v>
      </c>
      <c r="C468" s="133"/>
      <c r="D468" s="134"/>
      <c r="F468" s="140">
        <f t="shared" si="26"/>
        <v>0</v>
      </c>
      <c r="G468" s="140">
        <f t="shared" si="27"/>
        <v>0</v>
      </c>
    </row>
    <row r="469" spans="1:7" outlineLevel="1" x14ac:dyDescent="0.25">
      <c r="A469" s="51" t="s">
        <v>2064</v>
      </c>
      <c r="B469" s="80" t="s">
        <v>711</v>
      </c>
      <c r="C469" s="133"/>
      <c r="D469" s="134"/>
      <c r="F469" s="140">
        <f t="shared" si="26"/>
        <v>0</v>
      </c>
      <c r="G469" s="140">
        <f t="shared" si="27"/>
        <v>0</v>
      </c>
    </row>
    <row r="470" spans="1:7" outlineLevel="1" x14ac:dyDescent="0.25">
      <c r="A470" s="51" t="s">
        <v>2065</v>
      </c>
      <c r="B470" s="80" t="s">
        <v>713</v>
      </c>
      <c r="C470" s="133"/>
      <c r="D470" s="134"/>
      <c r="F470" s="140">
        <f t="shared" si="26"/>
        <v>0</v>
      </c>
      <c r="G470" s="140">
        <f t="shared" si="27"/>
        <v>0</v>
      </c>
    </row>
    <row r="471" spans="1:7" outlineLevel="1" x14ac:dyDescent="0.25">
      <c r="A471" s="51" t="s">
        <v>2066</v>
      </c>
      <c r="B471" s="80" t="s">
        <v>715</v>
      </c>
      <c r="C471" s="133"/>
      <c r="D471" s="134"/>
      <c r="F471" s="140">
        <f t="shared" si="26"/>
        <v>0</v>
      </c>
      <c r="G471" s="140">
        <f t="shared" si="27"/>
        <v>0</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1203</v>
      </c>
      <c r="G476" s="51"/>
    </row>
    <row r="477" spans="1:7" x14ac:dyDescent="0.25">
      <c r="G477" s="51"/>
    </row>
    <row r="478" spans="1:7" x14ac:dyDescent="0.25">
      <c r="B478" s="68" t="s">
        <v>686</v>
      </c>
      <c r="G478" s="51"/>
    </row>
    <row r="479" spans="1:7" x14ac:dyDescent="0.25">
      <c r="A479" s="51" t="s">
        <v>2162</v>
      </c>
      <c r="B479" s="51" t="s">
        <v>688</v>
      </c>
      <c r="C479" s="128" t="s">
        <v>1203</v>
      </c>
      <c r="D479" s="239" t="s">
        <v>1203</v>
      </c>
      <c r="F479" s="140" t="str">
        <f>IF($C$487=0,"",IF(C479="[Mark as ND1 if not relevant]","",C479/$C$487))</f>
        <v/>
      </c>
      <c r="G479" s="140" t="str">
        <f>IF($D$487=0,"",IF(D479="[Mark as ND1 if not relevant]","",D479/$D$487))</f>
        <v/>
      </c>
    </row>
    <row r="480" spans="1:7" x14ac:dyDescent="0.25">
      <c r="A480" s="51" t="s">
        <v>2163</v>
      </c>
      <c r="B480" s="51" t="s">
        <v>690</v>
      </c>
      <c r="C480" s="128" t="s">
        <v>1203</v>
      </c>
      <c r="D480" s="239" t="s">
        <v>1203</v>
      </c>
      <c r="F480" s="140" t="str">
        <f t="shared" ref="F480:F486" si="28">IF($C$487=0,"",IF(C480="[Mark as ND1 if not relevant]","",C480/$C$487))</f>
        <v/>
      </c>
      <c r="G480" s="140" t="str">
        <f t="shared" ref="G480:G486" si="29">IF($D$487=0,"",IF(D480="[Mark as ND1 if not relevant]","",D480/$D$487))</f>
        <v/>
      </c>
    </row>
    <row r="481" spans="1:7" x14ac:dyDescent="0.25">
      <c r="A481" s="51" t="s">
        <v>2164</v>
      </c>
      <c r="B481" s="51" t="s">
        <v>692</v>
      </c>
      <c r="C481" s="128" t="s">
        <v>1203</v>
      </c>
      <c r="D481" s="239" t="s">
        <v>1203</v>
      </c>
      <c r="F481" s="140" t="str">
        <f t="shared" si="28"/>
        <v/>
      </c>
      <c r="G481" s="140" t="str">
        <f t="shared" si="29"/>
        <v/>
      </c>
    </row>
    <row r="482" spans="1:7" x14ac:dyDescent="0.25">
      <c r="A482" s="51" t="s">
        <v>2165</v>
      </c>
      <c r="B482" s="51" t="s">
        <v>694</v>
      </c>
      <c r="C482" s="128" t="s">
        <v>1203</v>
      </c>
      <c r="D482" s="239" t="s">
        <v>1203</v>
      </c>
      <c r="F482" s="140" t="str">
        <f t="shared" si="28"/>
        <v/>
      </c>
      <c r="G482" s="140" t="str">
        <f t="shared" si="29"/>
        <v/>
      </c>
    </row>
    <row r="483" spans="1:7" x14ac:dyDescent="0.25">
      <c r="A483" s="51" t="s">
        <v>2166</v>
      </c>
      <c r="B483" s="51" t="s">
        <v>696</v>
      </c>
      <c r="C483" s="128" t="s">
        <v>1203</v>
      </c>
      <c r="D483" s="239" t="s">
        <v>1203</v>
      </c>
      <c r="F483" s="140" t="str">
        <f t="shared" si="28"/>
        <v/>
      </c>
      <c r="G483" s="140" t="str">
        <f t="shared" si="29"/>
        <v/>
      </c>
    </row>
    <row r="484" spans="1:7" x14ac:dyDescent="0.25">
      <c r="A484" s="51" t="s">
        <v>2167</v>
      </c>
      <c r="B484" s="51" t="s">
        <v>698</v>
      </c>
      <c r="C484" s="128" t="s">
        <v>1203</v>
      </c>
      <c r="D484" s="239" t="s">
        <v>1203</v>
      </c>
      <c r="F484" s="140" t="str">
        <f t="shared" si="28"/>
        <v/>
      </c>
      <c r="G484" s="140" t="str">
        <f t="shared" si="29"/>
        <v/>
      </c>
    </row>
    <row r="485" spans="1:7" x14ac:dyDescent="0.25">
      <c r="A485" s="51" t="s">
        <v>2168</v>
      </c>
      <c r="B485" s="51" t="s">
        <v>700</v>
      </c>
      <c r="C485" s="128" t="s">
        <v>1203</v>
      </c>
      <c r="D485" s="239" t="s">
        <v>1203</v>
      </c>
      <c r="F485" s="140" t="str">
        <f t="shared" si="28"/>
        <v/>
      </c>
      <c r="G485" s="140" t="str">
        <f t="shared" si="29"/>
        <v/>
      </c>
    </row>
    <row r="486" spans="1:7" x14ac:dyDescent="0.25">
      <c r="A486" s="51" t="s">
        <v>2169</v>
      </c>
      <c r="B486" s="51" t="s">
        <v>702</v>
      </c>
      <c r="C486" s="128" t="s">
        <v>1203</v>
      </c>
      <c r="D486" s="239" t="s">
        <v>1203</v>
      </c>
      <c r="F486" s="140" t="str">
        <f t="shared" si="28"/>
        <v/>
      </c>
      <c r="G486" s="140" t="str">
        <f t="shared" si="29"/>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30">IF($C$487=0,"",IF(C488="[for completion]","",C488/$C$487))</f>
        <v/>
      </c>
      <c r="G488" s="140" t="str">
        <f t="shared" ref="G488:G493" si="31">IF($D$487=0,"",IF(D488="[for completion]","",D488/$D$487))</f>
        <v/>
      </c>
    </row>
    <row r="489" spans="1:7" outlineLevel="1" x14ac:dyDescent="0.25">
      <c r="A489" s="51" t="s">
        <v>2172</v>
      </c>
      <c r="B489" s="80" t="s">
        <v>707</v>
      </c>
      <c r="C489" s="133"/>
      <c r="D489" s="134"/>
      <c r="F489" s="140" t="str">
        <f t="shared" si="30"/>
        <v/>
      </c>
      <c r="G489" s="140" t="str">
        <f t="shared" si="31"/>
        <v/>
      </c>
    </row>
    <row r="490" spans="1:7" outlineLevel="1" x14ac:dyDescent="0.25">
      <c r="A490" s="51" t="s">
        <v>2173</v>
      </c>
      <c r="B490" s="80" t="s">
        <v>709</v>
      </c>
      <c r="C490" s="133"/>
      <c r="D490" s="134"/>
      <c r="F490" s="140" t="str">
        <f t="shared" si="30"/>
        <v/>
      </c>
      <c r="G490" s="140" t="str">
        <f t="shared" si="31"/>
        <v/>
      </c>
    </row>
    <row r="491" spans="1:7" outlineLevel="1" x14ac:dyDescent="0.25">
      <c r="A491" s="51" t="s">
        <v>2174</v>
      </c>
      <c r="B491" s="80" t="s">
        <v>711</v>
      </c>
      <c r="C491" s="133"/>
      <c r="D491" s="134"/>
      <c r="F491" s="140" t="str">
        <f t="shared" si="30"/>
        <v/>
      </c>
      <c r="G491" s="140" t="str">
        <f t="shared" si="31"/>
        <v/>
      </c>
    </row>
    <row r="492" spans="1:7" outlineLevel="1" x14ac:dyDescent="0.25">
      <c r="A492" s="51" t="s">
        <v>2175</v>
      </c>
      <c r="B492" s="80" t="s">
        <v>713</v>
      </c>
      <c r="C492" s="133"/>
      <c r="D492" s="134"/>
      <c r="F492" s="140" t="str">
        <f t="shared" si="30"/>
        <v/>
      </c>
      <c r="G492" s="140" t="str">
        <f t="shared" si="31"/>
        <v/>
      </c>
    </row>
    <row r="493" spans="1:7" outlineLevel="1" x14ac:dyDescent="0.25">
      <c r="A493" s="51" t="s">
        <v>2176</v>
      </c>
      <c r="B493" s="80" t="s">
        <v>715</v>
      </c>
      <c r="C493" s="133"/>
      <c r="D493" s="134"/>
      <c r="F493" s="140" t="str">
        <f t="shared" si="30"/>
        <v/>
      </c>
      <c r="G493" s="140" t="str">
        <f t="shared" si="31"/>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233">
        <v>0.21464744713430167</v>
      </c>
      <c r="G498" s="51"/>
    </row>
    <row r="499" spans="1:7" x14ac:dyDescent="0.25">
      <c r="A499" s="51" t="s">
        <v>2443</v>
      </c>
      <c r="B499" s="68" t="s">
        <v>773</v>
      </c>
      <c r="C499" s="233">
        <v>7.5350801874672413E-2</v>
      </c>
      <c r="G499" s="51"/>
    </row>
    <row r="500" spans="1:7" x14ac:dyDescent="0.25">
      <c r="A500" s="51" t="s">
        <v>2444</v>
      </c>
      <c r="B500" s="68" t="s">
        <v>774</v>
      </c>
      <c r="C500" s="233">
        <v>0.14533298561068389</v>
      </c>
      <c r="G500" s="51"/>
    </row>
    <row r="501" spans="1:7" x14ac:dyDescent="0.25">
      <c r="A501" s="51" t="s">
        <v>2445</v>
      </c>
      <c r="B501" s="68" t="s">
        <v>775</v>
      </c>
      <c r="C501" s="128"/>
      <c r="G501" s="51"/>
    </row>
    <row r="502" spans="1:7" x14ac:dyDescent="0.25">
      <c r="A502" s="51" t="s">
        <v>2446</v>
      </c>
      <c r="B502" s="68" t="s">
        <v>776</v>
      </c>
      <c r="C502" s="233">
        <v>0.14129696283567339</v>
      </c>
      <c r="G502" s="51"/>
    </row>
    <row r="503" spans="1:7" x14ac:dyDescent="0.25">
      <c r="A503" s="51" t="s">
        <v>2447</v>
      </c>
      <c r="B503" s="68" t="s">
        <v>777</v>
      </c>
      <c r="C503" s="128"/>
      <c r="G503" s="51"/>
    </row>
    <row r="504" spans="1:7" x14ac:dyDescent="0.25">
      <c r="A504" s="51" t="s">
        <v>2448</v>
      </c>
      <c r="B504" s="68" t="s">
        <v>778</v>
      </c>
      <c r="C504" s="128"/>
      <c r="G504" s="51"/>
    </row>
    <row r="505" spans="1:7" x14ac:dyDescent="0.25">
      <c r="A505" s="51" t="s">
        <v>2449</v>
      </c>
      <c r="B505" s="68" t="s">
        <v>2194</v>
      </c>
      <c r="C505" s="128"/>
      <c r="G505" s="51"/>
    </row>
    <row r="506" spans="1:7" x14ac:dyDescent="0.25">
      <c r="A506" s="51" t="s">
        <v>2450</v>
      </c>
      <c r="B506" s="68" t="s">
        <v>2195</v>
      </c>
      <c r="C506" s="128"/>
      <c r="G506" s="51"/>
    </row>
    <row r="507" spans="1:7" x14ac:dyDescent="0.25">
      <c r="A507" s="51" t="s">
        <v>2451</v>
      </c>
      <c r="B507" s="68" t="s">
        <v>2196</v>
      </c>
      <c r="C507" s="128"/>
      <c r="G507" s="51"/>
    </row>
    <row r="508" spans="1:7" x14ac:dyDescent="0.25">
      <c r="A508" s="51" t="s">
        <v>2452</v>
      </c>
      <c r="B508" s="68" t="s">
        <v>779</v>
      </c>
      <c r="C508" s="233">
        <v>1.8080513840812766E-2</v>
      </c>
      <c r="G508" s="51"/>
    </row>
    <row r="509" spans="1:7" x14ac:dyDescent="0.25">
      <c r="A509" s="51" t="s">
        <v>2453</v>
      </c>
      <c r="B509" s="68" t="s">
        <v>2985</v>
      </c>
      <c r="C509" s="233">
        <v>0.13101891679274943</v>
      </c>
      <c r="G509" s="51"/>
    </row>
    <row r="510" spans="1:7" x14ac:dyDescent="0.25">
      <c r="A510" s="51" t="s">
        <v>2454</v>
      </c>
      <c r="B510" s="68" t="s">
        <v>139</v>
      </c>
      <c r="C510" s="233">
        <v>0.27427237191110643</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237" t="s">
        <v>3108</v>
      </c>
      <c r="C526" s="228" t="s">
        <v>1209</v>
      </c>
      <c r="D526" s="228" t="s">
        <v>1209</v>
      </c>
      <c r="E526" s="57"/>
      <c r="F526" s="140" t="str">
        <f>IF($C$544=0,"",IF(C526="[for completion]","",IF(C526="","",C526/$C$544)))</f>
        <v/>
      </c>
      <c r="G526" s="140" t="str">
        <f>IF($D$544=0,"",IF(D526="[for completion]","",IF(D526="","",D526/$D$544)))</f>
        <v/>
      </c>
    </row>
    <row r="527" spans="1:7" customFormat="1" x14ac:dyDescent="0.25">
      <c r="A527" s="51" t="s">
        <v>2536</v>
      </c>
      <c r="B527" s="237" t="s">
        <v>3109</v>
      </c>
      <c r="C527" s="228" t="s">
        <v>1209</v>
      </c>
      <c r="D527" s="228" t="s">
        <v>1209</v>
      </c>
      <c r="E527" s="57"/>
      <c r="F527" s="140" t="str">
        <f t="shared" ref="F527:F543" si="32">IF($C$544=0,"",IF(C527="[for completion]","",IF(C527="","",C527/$C$544)))</f>
        <v/>
      </c>
      <c r="G527" s="140" t="str">
        <f t="shared" ref="G527:G543" si="33">IF($D$544=0,"",IF(D527="[for completion]","",IF(D527="","",D527/$D$544)))</f>
        <v/>
      </c>
    </row>
    <row r="528" spans="1:7" customFormat="1" x14ac:dyDescent="0.25">
      <c r="A528" s="51" t="s">
        <v>2537</v>
      </c>
      <c r="B528" s="237" t="s">
        <v>3110</v>
      </c>
      <c r="C528" s="228" t="s">
        <v>1209</v>
      </c>
      <c r="D528" s="228" t="s">
        <v>1209</v>
      </c>
      <c r="E528" s="57"/>
      <c r="F528" s="140" t="str">
        <f t="shared" si="32"/>
        <v/>
      </c>
      <c r="G528" s="140" t="str">
        <f t="shared" si="33"/>
        <v/>
      </c>
    </row>
    <row r="529" spans="1:7" customFormat="1" x14ac:dyDescent="0.25">
      <c r="A529" s="51" t="s">
        <v>2538</v>
      </c>
      <c r="B529" s="237" t="s">
        <v>3111</v>
      </c>
      <c r="C529" s="228" t="s">
        <v>1209</v>
      </c>
      <c r="D529" s="228" t="s">
        <v>1209</v>
      </c>
      <c r="E529" s="57"/>
      <c r="F529" s="140" t="str">
        <f t="shared" si="32"/>
        <v/>
      </c>
      <c r="G529" s="140" t="str">
        <f t="shared" si="33"/>
        <v/>
      </c>
    </row>
    <row r="530" spans="1:7" customFormat="1" x14ac:dyDescent="0.25">
      <c r="A530" s="51" t="s">
        <v>2539</v>
      </c>
      <c r="B530" s="237" t="s">
        <v>3112</v>
      </c>
      <c r="C530" s="228" t="s">
        <v>1209</v>
      </c>
      <c r="D530" s="228" t="s">
        <v>1209</v>
      </c>
      <c r="E530" s="57"/>
      <c r="F530" s="140" t="str">
        <f t="shared" si="32"/>
        <v/>
      </c>
      <c r="G530" s="140" t="str">
        <f t="shared" si="33"/>
        <v/>
      </c>
    </row>
    <row r="531" spans="1:7" customFormat="1" x14ac:dyDescent="0.25">
      <c r="A531" s="51" t="s">
        <v>2540</v>
      </c>
      <c r="B531" s="237" t="s">
        <v>3113</v>
      </c>
      <c r="C531" s="228" t="s">
        <v>1209</v>
      </c>
      <c r="D531" s="228" t="s">
        <v>1209</v>
      </c>
      <c r="E531" s="57"/>
      <c r="F531" s="140" t="str">
        <f t="shared" si="32"/>
        <v/>
      </c>
      <c r="G531" s="140" t="str">
        <f t="shared" si="33"/>
        <v/>
      </c>
    </row>
    <row r="532" spans="1:7" customFormat="1" x14ac:dyDescent="0.25">
      <c r="A532" s="51" t="s">
        <v>2541</v>
      </c>
      <c r="B532" s="237" t="s">
        <v>3114</v>
      </c>
      <c r="C532" s="228" t="s">
        <v>1209</v>
      </c>
      <c r="D532" s="228" t="s">
        <v>1209</v>
      </c>
      <c r="E532" s="57"/>
      <c r="F532" s="140" t="str">
        <f t="shared" si="32"/>
        <v/>
      </c>
      <c r="G532" s="140" t="str">
        <f t="shared" si="33"/>
        <v/>
      </c>
    </row>
    <row r="533" spans="1:7" customFormat="1" x14ac:dyDescent="0.25">
      <c r="A533" s="51" t="s">
        <v>2542</v>
      </c>
      <c r="B533" s="68"/>
      <c r="C533" s="133"/>
      <c r="D533" s="134"/>
      <c r="E533" s="57"/>
      <c r="F533" s="140" t="str">
        <f t="shared" si="32"/>
        <v/>
      </c>
      <c r="G533" s="140" t="str">
        <f t="shared" si="33"/>
        <v/>
      </c>
    </row>
    <row r="534" spans="1:7" customFormat="1" x14ac:dyDescent="0.25">
      <c r="A534" s="51" t="s">
        <v>2543</v>
      </c>
      <c r="B534" s="68"/>
      <c r="C534" s="133"/>
      <c r="D534" s="134"/>
      <c r="E534" s="57"/>
      <c r="F534" s="140" t="str">
        <f t="shared" si="32"/>
        <v/>
      </c>
      <c r="G534" s="140" t="str">
        <f t="shared" si="33"/>
        <v/>
      </c>
    </row>
    <row r="535" spans="1:7" customFormat="1" x14ac:dyDescent="0.25">
      <c r="A535" s="51" t="s">
        <v>2544</v>
      </c>
      <c r="B535" s="68"/>
      <c r="C535" s="133"/>
      <c r="D535" s="134"/>
      <c r="E535" s="57"/>
      <c r="F535" s="140" t="str">
        <f t="shared" si="32"/>
        <v/>
      </c>
      <c r="G535" s="140" t="str">
        <f t="shared" si="33"/>
        <v/>
      </c>
    </row>
    <row r="536" spans="1:7" customFormat="1" x14ac:dyDescent="0.25">
      <c r="A536" s="51" t="s">
        <v>2545</v>
      </c>
      <c r="B536" s="68"/>
      <c r="C536" s="133"/>
      <c r="D536" s="134"/>
      <c r="E536" s="57"/>
      <c r="F536" s="140" t="str">
        <f t="shared" si="32"/>
        <v/>
      </c>
      <c r="G536" s="140" t="str">
        <f t="shared" si="33"/>
        <v/>
      </c>
    </row>
    <row r="537" spans="1:7" customFormat="1" x14ac:dyDescent="0.25">
      <c r="A537" s="51" t="s">
        <v>2546</v>
      </c>
      <c r="B537" s="68"/>
      <c r="C537" s="133"/>
      <c r="D537" s="134"/>
      <c r="E537" s="57"/>
      <c r="F537" s="140" t="str">
        <f t="shared" si="32"/>
        <v/>
      </c>
      <c r="G537" s="140" t="str">
        <f t="shared" si="33"/>
        <v/>
      </c>
    </row>
    <row r="538" spans="1:7" customFormat="1" x14ac:dyDescent="0.25">
      <c r="A538" s="51" t="s">
        <v>2547</v>
      </c>
      <c r="B538" s="68"/>
      <c r="C538" s="133"/>
      <c r="D538" s="134"/>
      <c r="E538" s="57"/>
      <c r="F538" s="140" t="str">
        <f t="shared" si="32"/>
        <v/>
      </c>
      <c r="G538" s="140" t="str">
        <f t="shared" si="33"/>
        <v/>
      </c>
    </row>
    <row r="539" spans="1:7" customFormat="1" x14ac:dyDescent="0.25">
      <c r="A539" s="51" t="s">
        <v>2548</v>
      </c>
      <c r="B539" s="68"/>
      <c r="C539" s="133"/>
      <c r="D539" s="134"/>
      <c r="E539" s="57"/>
      <c r="F539" s="140" t="str">
        <f t="shared" si="32"/>
        <v/>
      </c>
      <c r="G539" s="140" t="str">
        <f t="shared" si="33"/>
        <v/>
      </c>
    </row>
    <row r="540" spans="1:7" customFormat="1" x14ac:dyDescent="0.25">
      <c r="A540" s="51" t="s">
        <v>2549</v>
      </c>
      <c r="B540" s="68"/>
      <c r="C540" s="133"/>
      <c r="D540" s="134"/>
      <c r="E540" s="57"/>
      <c r="F540" s="140" t="str">
        <f t="shared" si="32"/>
        <v/>
      </c>
      <c r="G540" s="140" t="str">
        <f t="shared" si="33"/>
        <v/>
      </c>
    </row>
    <row r="541" spans="1:7" customFormat="1" x14ac:dyDescent="0.25">
      <c r="A541" s="51" t="s">
        <v>2550</v>
      </c>
      <c r="B541" s="68"/>
      <c r="C541" s="133"/>
      <c r="D541" s="134"/>
      <c r="E541" s="57"/>
      <c r="F541" s="140" t="str">
        <f t="shared" si="32"/>
        <v/>
      </c>
      <c r="G541" s="140" t="str">
        <f t="shared" si="33"/>
        <v/>
      </c>
    </row>
    <row r="542" spans="1:7" customFormat="1" x14ac:dyDescent="0.25">
      <c r="A542" s="51" t="s">
        <v>2551</v>
      </c>
      <c r="B542" s="68"/>
      <c r="C542" s="133"/>
      <c r="D542" s="134"/>
      <c r="E542" s="57"/>
      <c r="F542" s="140" t="str">
        <f t="shared" si="32"/>
        <v/>
      </c>
      <c r="G542" s="140" t="str">
        <f t="shared" si="33"/>
        <v/>
      </c>
    </row>
    <row r="543" spans="1:7" customFormat="1" x14ac:dyDescent="0.25">
      <c r="A543" s="51" t="s">
        <v>2552</v>
      </c>
      <c r="B543" s="68"/>
      <c r="C543" s="133"/>
      <c r="D543" s="134"/>
      <c r="E543" s="57"/>
      <c r="F543" s="140" t="str">
        <f t="shared" si="32"/>
        <v/>
      </c>
      <c r="G543" s="140" t="str">
        <f t="shared" si="33"/>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237" t="s">
        <v>3115</v>
      </c>
      <c r="C549" s="228" t="s">
        <v>1209</v>
      </c>
      <c r="D549" s="228" t="s">
        <v>1209</v>
      </c>
      <c r="E549" s="57"/>
      <c r="F549" s="140" t="str">
        <f>IF($C$567=0,"",IF(C549="[for completion]","",IF(C549="","",C549/$C$567)))</f>
        <v/>
      </c>
      <c r="G549" s="140" t="str">
        <f>IF($D$567=0,"",IF(D549="[for completion]","",IF(D549="","",D549/$D$567)))</f>
        <v/>
      </c>
    </row>
    <row r="550" spans="1:7" customFormat="1" x14ac:dyDescent="0.25">
      <c r="A550" s="51" t="s">
        <v>2558</v>
      </c>
      <c r="B550" s="237" t="s">
        <v>3116</v>
      </c>
      <c r="C550" s="228" t="s">
        <v>1209</v>
      </c>
      <c r="D550" s="228" t="s">
        <v>1209</v>
      </c>
      <c r="E550" s="57"/>
      <c r="F550" s="140" t="str">
        <f t="shared" ref="F550:F566" si="34">IF($C$567=0,"",IF(C550="[for completion]","",IF(C550="","",C550/$C$567)))</f>
        <v/>
      </c>
      <c r="G550" s="140" t="str">
        <f t="shared" ref="G550:G566" si="35">IF($D$567=0,"",IF(D550="[for completion]","",IF(D550="","",D550/$D$567)))</f>
        <v/>
      </c>
    </row>
    <row r="551" spans="1:7" customFormat="1" x14ac:dyDescent="0.25">
      <c r="A551" s="51" t="s">
        <v>2559</v>
      </c>
      <c r="B551" s="237" t="s">
        <v>3117</v>
      </c>
      <c r="C551" s="228" t="s">
        <v>1209</v>
      </c>
      <c r="D551" s="228" t="s">
        <v>1209</v>
      </c>
      <c r="E551" s="57"/>
      <c r="F551" s="140" t="str">
        <f t="shared" si="34"/>
        <v/>
      </c>
      <c r="G551" s="140" t="str">
        <f t="shared" si="35"/>
        <v/>
      </c>
    </row>
    <row r="552" spans="1:7" customFormat="1" x14ac:dyDescent="0.25">
      <c r="A552" s="51" t="s">
        <v>2560</v>
      </c>
      <c r="B552" s="237" t="s">
        <v>3118</v>
      </c>
      <c r="C552" s="228" t="s">
        <v>1209</v>
      </c>
      <c r="D552" s="228" t="s">
        <v>1209</v>
      </c>
      <c r="E552" s="57"/>
      <c r="F552" s="140" t="str">
        <f t="shared" si="34"/>
        <v/>
      </c>
      <c r="G552" s="140" t="str">
        <f t="shared" si="35"/>
        <v/>
      </c>
    </row>
    <row r="553" spans="1:7" customFormat="1" x14ac:dyDescent="0.25">
      <c r="A553" s="51" t="s">
        <v>2561</v>
      </c>
      <c r="B553" s="237" t="s">
        <v>3119</v>
      </c>
      <c r="C553" s="228" t="s">
        <v>1209</v>
      </c>
      <c r="D553" s="228" t="s">
        <v>1209</v>
      </c>
      <c r="E553" s="57"/>
      <c r="F553" s="140" t="str">
        <f t="shared" si="34"/>
        <v/>
      </c>
      <c r="G553" s="140" t="str">
        <f t="shared" si="35"/>
        <v/>
      </c>
    </row>
    <row r="554" spans="1:7" customFormat="1" x14ac:dyDescent="0.25">
      <c r="A554" s="51" t="s">
        <v>2562</v>
      </c>
      <c r="B554" s="237" t="s">
        <v>3120</v>
      </c>
      <c r="C554" s="228" t="s">
        <v>1209</v>
      </c>
      <c r="D554" s="228" t="s">
        <v>1209</v>
      </c>
      <c r="E554" s="57"/>
      <c r="F554" s="140" t="str">
        <f t="shared" si="34"/>
        <v/>
      </c>
      <c r="G554" s="140" t="str">
        <f t="shared" si="35"/>
        <v/>
      </c>
    </row>
    <row r="555" spans="1:7" customFormat="1" x14ac:dyDescent="0.25">
      <c r="A555" s="51" t="s">
        <v>2563</v>
      </c>
      <c r="B555" s="237" t="s">
        <v>3121</v>
      </c>
      <c r="C555" s="228" t="s">
        <v>1209</v>
      </c>
      <c r="D555" s="228" t="s">
        <v>1209</v>
      </c>
      <c r="E555" s="57"/>
      <c r="F555" s="140" t="str">
        <f t="shared" si="34"/>
        <v/>
      </c>
      <c r="G555" s="140" t="str">
        <f t="shared" si="35"/>
        <v/>
      </c>
    </row>
    <row r="556" spans="1:7" customFormat="1" x14ac:dyDescent="0.25">
      <c r="A556" s="51" t="s">
        <v>2564</v>
      </c>
      <c r="B556" s="68"/>
      <c r="C556" s="133"/>
      <c r="D556" s="134"/>
      <c r="E556" s="57"/>
      <c r="F556" s="140" t="str">
        <f t="shared" si="34"/>
        <v/>
      </c>
      <c r="G556" s="140" t="str">
        <f t="shared" si="35"/>
        <v/>
      </c>
    </row>
    <row r="557" spans="1:7" customFormat="1" x14ac:dyDescent="0.25">
      <c r="A557" s="51" t="s">
        <v>2565</v>
      </c>
      <c r="B557" s="68"/>
      <c r="C557" s="133"/>
      <c r="D557" s="134"/>
      <c r="E557" s="57"/>
      <c r="F557" s="140" t="str">
        <f t="shared" si="34"/>
        <v/>
      </c>
      <c r="G557" s="140" t="str">
        <f t="shared" si="35"/>
        <v/>
      </c>
    </row>
    <row r="558" spans="1:7" customFormat="1" x14ac:dyDescent="0.25">
      <c r="A558" s="51" t="s">
        <v>2566</v>
      </c>
      <c r="B558" s="68"/>
      <c r="C558" s="133"/>
      <c r="D558" s="134"/>
      <c r="E558" s="57"/>
      <c r="F558" s="140" t="str">
        <f t="shared" si="34"/>
        <v/>
      </c>
      <c r="G558" s="140" t="str">
        <f t="shared" si="35"/>
        <v/>
      </c>
    </row>
    <row r="559" spans="1:7" customFormat="1" x14ac:dyDescent="0.25">
      <c r="A559" s="51" t="s">
        <v>2567</v>
      </c>
      <c r="B559" s="68"/>
      <c r="C559" s="133"/>
      <c r="D559" s="134"/>
      <c r="E559" s="57"/>
      <c r="F559" s="140" t="str">
        <f t="shared" si="34"/>
        <v/>
      </c>
      <c r="G559" s="140" t="str">
        <f t="shared" si="35"/>
        <v/>
      </c>
    </row>
    <row r="560" spans="1:7" customFormat="1" x14ac:dyDescent="0.25">
      <c r="A560" s="51" t="s">
        <v>2568</v>
      </c>
      <c r="B560" s="68"/>
      <c r="C560" s="133"/>
      <c r="D560" s="134"/>
      <c r="E560" s="57"/>
      <c r="F560" s="140" t="str">
        <f t="shared" si="34"/>
        <v/>
      </c>
      <c r="G560" s="140" t="str">
        <f t="shared" si="35"/>
        <v/>
      </c>
    </row>
    <row r="561" spans="1:7" customFormat="1" x14ac:dyDescent="0.25">
      <c r="A561" s="51" t="s">
        <v>2569</v>
      </c>
      <c r="B561" s="68"/>
      <c r="C561" s="133"/>
      <c r="D561" s="134"/>
      <c r="E561" s="57"/>
      <c r="F561" s="140" t="str">
        <f t="shared" si="34"/>
        <v/>
      </c>
      <c r="G561" s="140" t="str">
        <f t="shared" si="35"/>
        <v/>
      </c>
    </row>
    <row r="562" spans="1:7" customFormat="1" x14ac:dyDescent="0.25">
      <c r="A562" s="51" t="s">
        <v>2570</v>
      </c>
      <c r="B562" s="68"/>
      <c r="C562" s="133"/>
      <c r="D562" s="134"/>
      <c r="E562" s="57"/>
      <c r="F562" s="140" t="str">
        <f t="shared" si="34"/>
        <v/>
      </c>
      <c r="G562" s="140" t="str">
        <f t="shared" si="35"/>
        <v/>
      </c>
    </row>
    <row r="563" spans="1:7" customFormat="1" x14ac:dyDescent="0.25">
      <c r="A563" s="51" t="s">
        <v>2571</v>
      </c>
      <c r="B563" s="68"/>
      <c r="C563" s="133"/>
      <c r="D563" s="134"/>
      <c r="E563" s="57"/>
      <c r="F563" s="140" t="str">
        <f t="shared" si="34"/>
        <v/>
      </c>
      <c r="G563" s="140" t="str">
        <f t="shared" si="35"/>
        <v/>
      </c>
    </row>
    <row r="564" spans="1:7" customFormat="1" x14ac:dyDescent="0.25">
      <c r="A564" s="51" t="s">
        <v>2572</v>
      </c>
      <c r="B564" s="68"/>
      <c r="C564" s="133"/>
      <c r="D564" s="134"/>
      <c r="E564" s="57"/>
      <c r="F564" s="140" t="str">
        <f t="shared" si="34"/>
        <v/>
      </c>
      <c r="G564" s="140" t="str">
        <f t="shared" si="35"/>
        <v/>
      </c>
    </row>
    <row r="565" spans="1:7" customFormat="1" x14ac:dyDescent="0.25">
      <c r="A565" s="51" t="s">
        <v>2573</v>
      </c>
      <c r="B565" s="68"/>
      <c r="C565" s="133"/>
      <c r="D565" s="134"/>
      <c r="E565" s="57"/>
      <c r="F565" s="140" t="str">
        <f t="shared" si="34"/>
        <v/>
      </c>
      <c r="G565" s="140" t="str">
        <f t="shared" si="35"/>
        <v/>
      </c>
    </row>
    <row r="566" spans="1:7" customFormat="1" x14ac:dyDescent="0.25">
      <c r="A566" s="51" t="s">
        <v>2574</v>
      </c>
      <c r="B566" s="68"/>
      <c r="C566" s="133"/>
      <c r="D566" s="134"/>
      <c r="E566" s="57"/>
      <c r="F566" s="140" t="str">
        <f t="shared" si="34"/>
        <v/>
      </c>
      <c r="G566" s="140" t="str">
        <f t="shared" si="35"/>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228" t="s">
        <v>1209</v>
      </c>
      <c r="D572" s="228" t="s">
        <v>1209</v>
      </c>
      <c r="E572" s="57"/>
      <c r="F572" s="140" t="str">
        <f>IF($C$585=0,"",IF(C572="[for completion]","",IF(C572="","",C572/$C$585)))</f>
        <v/>
      </c>
      <c r="G572" s="140" t="str">
        <f>IF($D$585=0,"",IF(D572="[for completion]","",IF(D572="","",D572/$D$585)))</f>
        <v/>
      </c>
    </row>
    <row r="573" spans="1:7" customFormat="1" x14ac:dyDescent="0.25">
      <c r="A573" s="51" t="s">
        <v>2580</v>
      </c>
      <c r="B573" s="68" t="s">
        <v>1620</v>
      </c>
      <c r="C573" s="228" t="s">
        <v>1209</v>
      </c>
      <c r="D573" s="228" t="s">
        <v>1209</v>
      </c>
      <c r="E573" s="57"/>
      <c r="F573" s="140" t="str">
        <f>IF($C$585=0,"",IF(C573="[for completion]","",IF(C573="","",C573/$C$585)))</f>
        <v/>
      </c>
      <c r="G573" s="140" t="str">
        <f>IF($D$585=0,"",IF(D573="[for completion]","",IF(D573="","",D573/$D$585)))</f>
        <v/>
      </c>
    </row>
    <row r="574" spans="1:7" customFormat="1" x14ac:dyDescent="0.25">
      <c r="A574" s="51" t="s">
        <v>2581</v>
      </c>
      <c r="B574" s="68" t="s">
        <v>2297</v>
      </c>
      <c r="C574" s="228" t="s">
        <v>1209</v>
      </c>
      <c r="D574" s="228" t="s">
        <v>1209</v>
      </c>
      <c r="E574" s="57"/>
      <c r="F574" s="140" t="str">
        <f>IF($C$585=0,"",IF(C574="[for completion]","",IF(C574="","",C574/$C$585)))</f>
        <v/>
      </c>
      <c r="G574" s="140" t="str">
        <f>IF($D$585=0,"",IF(D574="[for completion]","",IF(D574="","",D574/$D$585)))</f>
        <v/>
      </c>
    </row>
    <row r="575" spans="1:7" customFormat="1" x14ac:dyDescent="0.25">
      <c r="A575" s="51" t="s">
        <v>2582</v>
      </c>
      <c r="B575" s="68" t="s">
        <v>1621</v>
      </c>
      <c r="C575" s="228" t="s">
        <v>1209</v>
      </c>
      <c r="D575" s="228" t="s">
        <v>1209</v>
      </c>
      <c r="E575" s="57"/>
      <c r="F575" s="140" t="str">
        <f>IF($C$585=0,"",IF(C575="[for completion]","",IF(C575="","",C575/$C$585)))</f>
        <v/>
      </c>
      <c r="G575" s="140" t="str">
        <f>IF($D$585=0,"",IF(D575="[for completion]","",IF(D575="","",D575/$D$585)))</f>
        <v/>
      </c>
    </row>
    <row r="576" spans="1:7" customFormat="1" x14ac:dyDescent="0.25">
      <c r="A576" s="51" t="s">
        <v>2583</v>
      </c>
      <c r="B576" s="68" t="s">
        <v>1622</v>
      </c>
      <c r="C576" s="228" t="s">
        <v>1209</v>
      </c>
      <c r="D576" s="228" t="s">
        <v>1209</v>
      </c>
      <c r="E576" s="57"/>
      <c r="F576" s="140" t="str">
        <f>IF($C$585=0,"",IF(C576="[for completion]","",IF(C576="","",C576/$C$585)))</f>
        <v/>
      </c>
      <c r="G576" s="140" t="str">
        <f>IF($D$585=0,"",IF(D576="[for completion]","",IF(D576="","",D576/$D$585)))</f>
        <v/>
      </c>
    </row>
    <row r="577" spans="1:7" customFormat="1" x14ac:dyDescent="0.25">
      <c r="A577" s="51" t="s">
        <v>2584</v>
      </c>
      <c r="B577" s="68" t="s">
        <v>1623</v>
      </c>
      <c r="C577" s="228" t="s">
        <v>1209</v>
      </c>
      <c r="D577" s="228" t="s">
        <v>1209</v>
      </c>
      <c r="E577" s="57"/>
      <c r="F577" s="140" t="str">
        <f t="shared" ref="F577:F584" si="36">IF($C$585=0,"",IF(C577="[for completion]","",IF(C577="","",C577/$C$585)))</f>
        <v/>
      </c>
      <c r="G577" s="140" t="str">
        <f t="shared" ref="G577:G584" si="37">IF($D$585=0,"",IF(D577="[for completion]","",IF(D577="","",D577/$D$585)))</f>
        <v/>
      </c>
    </row>
    <row r="578" spans="1:7" customFormat="1" x14ac:dyDescent="0.25">
      <c r="A578" s="51" t="s">
        <v>2585</v>
      </c>
      <c r="B578" s="68" t="s">
        <v>1624</v>
      </c>
      <c r="C578" s="228" t="s">
        <v>1209</v>
      </c>
      <c r="D578" s="228" t="s">
        <v>1209</v>
      </c>
      <c r="E578" s="57"/>
      <c r="F578" s="140" t="str">
        <f t="shared" si="36"/>
        <v/>
      </c>
      <c r="G578" s="140" t="str">
        <f t="shared" si="37"/>
        <v/>
      </c>
    </row>
    <row r="579" spans="1:7" customFormat="1" x14ac:dyDescent="0.25">
      <c r="A579" s="51" t="s">
        <v>2586</v>
      </c>
      <c r="B579" s="68" t="s">
        <v>1625</v>
      </c>
      <c r="C579" s="228" t="s">
        <v>1209</v>
      </c>
      <c r="D579" s="228" t="s">
        <v>1209</v>
      </c>
      <c r="E579" s="57"/>
      <c r="F579" s="140" t="str">
        <f t="shared" si="36"/>
        <v/>
      </c>
      <c r="G579" s="140" t="str">
        <f t="shared" si="37"/>
        <v/>
      </c>
    </row>
    <row r="580" spans="1:7" customFormat="1" x14ac:dyDescent="0.25">
      <c r="A580" s="51" t="s">
        <v>2587</v>
      </c>
      <c r="B580" s="68" t="s">
        <v>2669</v>
      </c>
      <c r="C580" s="228" t="s">
        <v>1209</v>
      </c>
      <c r="D580" s="228" t="s">
        <v>1209</v>
      </c>
      <c r="E580" s="57"/>
      <c r="F580" s="140" t="str">
        <f t="shared" si="36"/>
        <v/>
      </c>
      <c r="G580" s="140" t="str">
        <f t="shared" si="37"/>
        <v/>
      </c>
    </row>
    <row r="581" spans="1:7" customFormat="1" x14ac:dyDescent="0.25">
      <c r="A581" s="51" t="s">
        <v>2588</v>
      </c>
      <c r="B581" s="51" t="s">
        <v>2672</v>
      </c>
      <c r="C581" s="228" t="s">
        <v>1209</v>
      </c>
      <c r="D581" s="228" t="s">
        <v>1209</v>
      </c>
      <c r="F581" s="140" t="str">
        <f t="shared" si="36"/>
        <v/>
      </c>
      <c r="G581" s="140" t="str">
        <f t="shared" si="37"/>
        <v/>
      </c>
    </row>
    <row r="582" spans="1:7" customFormat="1" x14ac:dyDescent="0.25">
      <c r="A582" s="51" t="s">
        <v>2589</v>
      </c>
      <c r="B582" s="51" t="s">
        <v>2670</v>
      </c>
      <c r="C582" s="228" t="s">
        <v>1209</v>
      </c>
      <c r="D582" s="228" t="s">
        <v>1209</v>
      </c>
      <c r="F582" s="140" t="str">
        <f t="shared" si="36"/>
        <v/>
      </c>
      <c r="G582" s="140" t="str">
        <f t="shared" si="37"/>
        <v/>
      </c>
    </row>
    <row r="583" spans="1:7" customFormat="1" x14ac:dyDescent="0.25">
      <c r="A583" s="51" t="s">
        <v>2681</v>
      </c>
      <c r="B583" s="68" t="s">
        <v>2671</v>
      </c>
      <c r="C583" s="228" t="s">
        <v>1209</v>
      </c>
      <c r="D583" s="228" t="s">
        <v>1209</v>
      </c>
      <c r="E583" s="57"/>
      <c r="F583" s="140" t="str">
        <f t="shared" si="36"/>
        <v/>
      </c>
      <c r="G583" s="140" t="str">
        <f t="shared" si="37"/>
        <v/>
      </c>
    </row>
    <row r="584" spans="1:7" customFormat="1" x14ac:dyDescent="0.25">
      <c r="A584" s="51" t="s">
        <v>2682</v>
      </c>
      <c r="B584" s="51" t="s">
        <v>2019</v>
      </c>
      <c r="C584" s="228" t="s">
        <v>1209</v>
      </c>
      <c r="D584" s="228" t="s">
        <v>1209</v>
      </c>
      <c r="E584" s="57"/>
      <c r="F584" s="140" t="str">
        <f t="shared" si="36"/>
        <v/>
      </c>
      <c r="G584" s="140" t="str">
        <f t="shared" si="37"/>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227">
        <v>3557.1198941999974</v>
      </c>
      <c r="D597" s="227">
        <v>13981</v>
      </c>
      <c r="E597" s="57"/>
      <c r="F597" s="140">
        <f>IF($C$601=0,"",IF(C597="[for completion]","",IF(C597="","",C597/$C$601)))</f>
        <v>0.40501842562062795</v>
      </c>
      <c r="G597" s="140">
        <f>IF($D$601=0,"",IF(D597="[for completion]","",IF(D597="","",D597/$D$601)))</f>
        <v>0.20879006003404915</v>
      </c>
    </row>
    <row r="598" spans="1:7" x14ac:dyDescent="0.25">
      <c r="A598" s="51" t="s">
        <v>2592</v>
      </c>
      <c r="B598" s="154" t="s">
        <v>2202</v>
      </c>
      <c r="C598" s="227">
        <v>5225.4926221300011</v>
      </c>
      <c r="D598" s="227">
        <v>52981</v>
      </c>
      <c r="E598" s="57"/>
      <c r="F598" s="140">
        <f>IF($C$601=0,"",IF(C598="[for completion]","",IF(C598="","",C598/$C$601)))</f>
        <v>0.59498157437937205</v>
      </c>
      <c r="G598" s="140">
        <f>IF($D$601=0,"",IF(D598="[for completion]","",IF(D598="","",D598/$D$601)))</f>
        <v>0.79120993996595079</v>
      </c>
    </row>
    <row r="599" spans="1:7" x14ac:dyDescent="0.25">
      <c r="A599" s="51" t="s">
        <v>2593</v>
      </c>
      <c r="B599" s="68" t="s">
        <v>1627</v>
      </c>
      <c r="C599" s="228">
        <v>0</v>
      </c>
      <c r="D599" s="228">
        <v>0</v>
      </c>
      <c r="E599" s="57"/>
      <c r="F599" s="140">
        <f>IF($C$601=0,"",IF(C599="[for completion]","",IF(C599="","",C599/$C$601)))</f>
        <v>0</v>
      </c>
      <c r="G599" s="140">
        <f>IF($D$601=0,"",IF(D599="[for completion]","",IF(D599="","",D599/$D$601)))</f>
        <v>0</v>
      </c>
    </row>
    <row r="600" spans="1:7" x14ac:dyDescent="0.25">
      <c r="A600" s="51" t="s">
        <v>2594</v>
      </c>
      <c r="B600" s="51" t="s">
        <v>2019</v>
      </c>
      <c r="C600" s="228">
        <v>0</v>
      </c>
      <c r="D600" s="228">
        <v>0</v>
      </c>
      <c r="E600" s="57"/>
      <c r="F600" s="140">
        <f>IF($C$601=0,"",IF(C600="[for completion]","",IF(C600="","",C600/$C$601)))</f>
        <v>0</v>
      </c>
      <c r="G600" s="140">
        <f>IF($D$601=0,"",IF(D600="[for completion]","",IF(D600="","",D600/$D$601)))</f>
        <v>0</v>
      </c>
    </row>
    <row r="601" spans="1:7" x14ac:dyDescent="0.25">
      <c r="A601" s="51" t="s">
        <v>2595</v>
      </c>
      <c r="B601" s="68" t="s">
        <v>141</v>
      </c>
      <c r="C601" s="133">
        <f>SUM(C597:C600)</f>
        <v>8782.6125163299985</v>
      </c>
      <c r="D601" s="134">
        <f>SUM(D597:D600)</f>
        <v>66962</v>
      </c>
      <c r="E601" s="57"/>
      <c r="F601" s="128">
        <f>SUM(F597:F600)</f>
        <v>1</v>
      </c>
      <c r="G601" s="128">
        <f>SUM(G597:G600)</f>
        <v>1</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1209</v>
      </c>
      <c r="D604" s="168" t="s">
        <v>1209</v>
      </c>
      <c r="E604" s="205"/>
      <c r="F604" s="168" t="s">
        <v>1209</v>
      </c>
      <c r="G604" s="140" t="str">
        <f>IF($D$622=0,"",IF(D604="[for completion]","",IF(D604="","",D604/$D$622)))</f>
        <v/>
      </c>
    </row>
    <row r="605" spans="1:7" x14ac:dyDescent="0.25">
      <c r="A605" s="51" t="s">
        <v>2599</v>
      </c>
      <c r="B605" s="68" t="s">
        <v>773</v>
      </c>
      <c r="C605" s="168" t="s">
        <v>1209</v>
      </c>
      <c r="D605" s="168" t="s">
        <v>1209</v>
      </c>
      <c r="E605" s="205"/>
      <c r="F605" s="168" t="s">
        <v>1209</v>
      </c>
      <c r="G605" s="140" t="str">
        <f t="shared" ref="G605:G622" si="38">IF($D$622=0,"",IF(D605="[for completion]","",IF(D605="","",D605/$D$622)))</f>
        <v/>
      </c>
    </row>
    <row r="606" spans="1:7" x14ac:dyDescent="0.25">
      <c r="A606" s="51" t="s">
        <v>2600</v>
      </c>
      <c r="B606" s="68" t="s">
        <v>774</v>
      </c>
      <c r="C606" s="168" t="s">
        <v>1209</v>
      </c>
      <c r="D606" s="168" t="s">
        <v>1209</v>
      </c>
      <c r="E606" s="205"/>
      <c r="F606" s="168" t="s">
        <v>1209</v>
      </c>
      <c r="G606" s="140" t="str">
        <f t="shared" si="38"/>
        <v/>
      </c>
    </row>
    <row r="607" spans="1:7" x14ac:dyDescent="0.25">
      <c r="A607" s="51" t="s">
        <v>2601</v>
      </c>
      <c r="B607" s="68" t="s">
        <v>775</v>
      </c>
      <c r="C607" s="168" t="s">
        <v>1209</v>
      </c>
      <c r="D607" s="168" t="s">
        <v>1209</v>
      </c>
      <c r="E607" s="205"/>
      <c r="F607" s="168" t="s">
        <v>1209</v>
      </c>
      <c r="G607" s="140" t="str">
        <f t="shared" si="38"/>
        <v/>
      </c>
    </row>
    <row r="608" spans="1:7" x14ac:dyDescent="0.25">
      <c r="A608" s="51" t="s">
        <v>2602</v>
      </c>
      <c r="B608" s="68" t="s">
        <v>776</v>
      </c>
      <c r="C608" s="168" t="s">
        <v>1209</v>
      </c>
      <c r="D608" s="168" t="s">
        <v>1209</v>
      </c>
      <c r="E608" s="205"/>
      <c r="F608" s="168" t="s">
        <v>1209</v>
      </c>
      <c r="G608" s="140" t="str">
        <f t="shared" si="38"/>
        <v/>
      </c>
    </row>
    <row r="609" spans="1:7" x14ac:dyDescent="0.25">
      <c r="A609" s="51" t="s">
        <v>2603</v>
      </c>
      <c r="B609" s="68" t="s">
        <v>777</v>
      </c>
      <c r="C609" s="168" t="s">
        <v>1209</v>
      </c>
      <c r="D609" s="168" t="s">
        <v>1209</v>
      </c>
      <c r="E609" s="205"/>
      <c r="F609" s="168" t="s">
        <v>1209</v>
      </c>
      <c r="G609" s="140" t="str">
        <f t="shared" si="38"/>
        <v/>
      </c>
    </row>
    <row r="610" spans="1:7" x14ac:dyDescent="0.25">
      <c r="A610" s="51" t="s">
        <v>2604</v>
      </c>
      <c r="B610" s="68" t="s">
        <v>778</v>
      </c>
      <c r="C610" s="168" t="s">
        <v>1209</v>
      </c>
      <c r="D610" s="168" t="s">
        <v>1209</v>
      </c>
      <c r="E610" s="205"/>
      <c r="F610" s="168" t="s">
        <v>1209</v>
      </c>
      <c r="G610" s="140" t="str">
        <f t="shared" si="38"/>
        <v/>
      </c>
    </row>
    <row r="611" spans="1:7" x14ac:dyDescent="0.25">
      <c r="A611" s="51" t="s">
        <v>2605</v>
      </c>
      <c r="B611" s="68" t="s">
        <v>2194</v>
      </c>
      <c r="C611" s="168" t="s">
        <v>1209</v>
      </c>
      <c r="D611" s="168" t="s">
        <v>1209</v>
      </c>
      <c r="E611" s="205"/>
      <c r="F611" s="168" t="s">
        <v>1209</v>
      </c>
      <c r="G611" s="140" t="str">
        <f t="shared" si="38"/>
        <v/>
      </c>
    </row>
    <row r="612" spans="1:7" x14ac:dyDescent="0.25">
      <c r="A612" s="51" t="s">
        <v>2606</v>
      </c>
      <c r="B612" s="68" t="s">
        <v>2195</v>
      </c>
      <c r="C612" s="168" t="s">
        <v>1209</v>
      </c>
      <c r="D612" s="168" t="s">
        <v>1209</v>
      </c>
      <c r="E612" s="205"/>
      <c r="F612" s="168" t="s">
        <v>1209</v>
      </c>
      <c r="G612" s="140" t="str">
        <f t="shared" si="38"/>
        <v/>
      </c>
    </row>
    <row r="613" spans="1:7" x14ac:dyDescent="0.25">
      <c r="A613" s="51" t="s">
        <v>2607</v>
      </c>
      <c r="B613" s="68" t="s">
        <v>2196</v>
      </c>
      <c r="C613" s="168" t="s">
        <v>1209</v>
      </c>
      <c r="D613" s="168" t="s">
        <v>1209</v>
      </c>
      <c r="E613" s="205"/>
      <c r="F613" s="168" t="s">
        <v>1209</v>
      </c>
      <c r="G613" s="140" t="str">
        <f t="shared" si="38"/>
        <v/>
      </c>
    </row>
    <row r="614" spans="1:7" x14ac:dyDescent="0.25">
      <c r="A614" s="51" t="s">
        <v>2608</v>
      </c>
      <c r="B614" s="68" t="s">
        <v>779</v>
      </c>
      <c r="C614" s="168" t="s">
        <v>1209</v>
      </c>
      <c r="D614" s="168" t="s">
        <v>1209</v>
      </c>
      <c r="E614" s="205"/>
      <c r="F614" s="168" t="s">
        <v>1209</v>
      </c>
      <c r="G614" s="140" t="str">
        <f t="shared" si="38"/>
        <v/>
      </c>
    </row>
    <row r="615" spans="1:7" x14ac:dyDescent="0.25">
      <c r="A615" s="51" t="s">
        <v>2609</v>
      </c>
      <c r="B615" s="68" t="s">
        <v>2985</v>
      </c>
      <c r="C615" s="168" t="s">
        <v>1209</v>
      </c>
      <c r="D615" s="168" t="s">
        <v>1209</v>
      </c>
      <c r="E615" s="205"/>
      <c r="F615" s="168" t="s">
        <v>1209</v>
      </c>
      <c r="G615" s="140" t="str">
        <f t="shared" si="38"/>
        <v/>
      </c>
    </row>
    <row r="616" spans="1:7" x14ac:dyDescent="0.25">
      <c r="A616" s="51" t="s">
        <v>2610</v>
      </c>
      <c r="B616" s="68" t="s">
        <v>139</v>
      </c>
      <c r="C616" s="168" t="s">
        <v>1209</v>
      </c>
      <c r="D616" s="168" t="s">
        <v>1209</v>
      </c>
      <c r="E616" s="205"/>
      <c r="F616" s="168" t="s">
        <v>1209</v>
      </c>
      <c r="G616" s="140" t="str">
        <f t="shared" si="38"/>
        <v/>
      </c>
    </row>
    <row r="617" spans="1:7" x14ac:dyDescent="0.25">
      <c r="A617" s="51" t="s">
        <v>2611</v>
      </c>
      <c r="B617" s="68" t="s">
        <v>2019</v>
      </c>
      <c r="C617" s="168" t="s">
        <v>1209</v>
      </c>
      <c r="D617" s="168" t="s">
        <v>1209</v>
      </c>
      <c r="E617" s="205"/>
      <c r="F617" s="168" t="s">
        <v>1209</v>
      </c>
      <c r="G617" s="140" t="str">
        <f t="shared" si="38"/>
        <v/>
      </c>
    </row>
    <row r="618" spans="1:7" x14ac:dyDescent="0.25">
      <c r="A618" s="51" t="s">
        <v>2612</v>
      </c>
      <c r="B618" s="68" t="s">
        <v>141</v>
      </c>
      <c r="C618" s="133">
        <f>SUM(C604:C617)</f>
        <v>0</v>
      </c>
      <c r="D618" s="133">
        <f>SUM(D604:D617)</f>
        <v>0</v>
      </c>
      <c r="E618" s="49"/>
      <c r="F618" s="133"/>
      <c r="G618" s="140" t="str">
        <f t="shared" si="38"/>
        <v/>
      </c>
    </row>
    <row r="619" spans="1:7" x14ac:dyDescent="0.25">
      <c r="A619" s="51" t="s">
        <v>2613</v>
      </c>
      <c r="B619" s="51" t="s">
        <v>2658</v>
      </c>
      <c r="C619"/>
      <c r="D619"/>
      <c r="E619"/>
      <c r="F619" s="168" t="s">
        <v>82</v>
      </c>
      <c r="G619" s="140" t="str">
        <f t="shared" si="38"/>
        <v/>
      </c>
    </row>
    <row r="620" spans="1:7" x14ac:dyDescent="0.25">
      <c r="A620" s="51" t="s">
        <v>2614</v>
      </c>
      <c r="B620" s="68"/>
      <c r="C620" s="133"/>
      <c r="D620" s="134"/>
      <c r="E620" s="49"/>
      <c r="F620" s="140"/>
      <c r="G620" s="140" t="str">
        <f t="shared" si="38"/>
        <v/>
      </c>
    </row>
    <row r="621" spans="1:7" x14ac:dyDescent="0.25">
      <c r="A621" s="51" t="s">
        <v>2615</v>
      </c>
      <c r="B621" s="68"/>
      <c r="C621" s="133"/>
      <c r="D621" s="134"/>
      <c r="E621" s="49"/>
      <c r="F621" s="140"/>
      <c r="G621" s="140" t="str">
        <f t="shared" si="38"/>
        <v/>
      </c>
    </row>
    <row r="622" spans="1:7" x14ac:dyDescent="0.25">
      <c r="A622" s="51" t="s">
        <v>2616</v>
      </c>
      <c r="B622" s="68"/>
      <c r="C622" s="133"/>
      <c r="D622" s="134"/>
      <c r="E622" s="49"/>
      <c r="F622" s="140"/>
      <c r="G622" s="14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2277</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2648</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3062</v>
      </c>
      <c r="B230" s="223"/>
      <c r="C230" s="224"/>
      <c r="D230" s="133"/>
    </row>
    <row r="231" spans="1:7" x14ac:dyDescent="0.25">
      <c r="A231" s="51" t="s">
        <v>3063</v>
      </c>
      <c r="B231" s="223"/>
      <c r="C231" s="224"/>
      <c r="D231" s="133"/>
    </row>
    <row r="232" spans="1:7" x14ac:dyDescent="0.25">
      <c r="A232" s="51" t="s">
        <v>3064</v>
      </c>
      <c r="B232" s="223"/>
      <c r="C232" s="224"/>
      <c r="D232" s="133"/>
    </row>
    <row r="233" spans="1:7" x14ac:dyDescent="0.25">
      <c r="A233" s="51" t="s">
        <v>3065</v>
      </c>
      <c r="B233" s="223"/>
      <c r="C233" s="224"/>
      <c r="D233" s="133"/>
    </row>
    <row r="234" spans="1:7" x14ac:dyDescent="0.25">
      <c r="A234" s="51" t="s">
        <v>3066</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3067</v>
      </c>
    </row>
    <row r="254" spans="1:4" x14ac:dyDescent="0.25">
      <c r="A254" s="51" t="s">
        <v>3068</v>
      </c>
    </row>
    <row r="255" spans="1:4" x14ac:dyDescent="0.25">
      <c r="A255" s="51" t="s">
        <v>3069</v>
      </c>
    </row>
    <row r="256" spans="1:4" x14ac:dyDescent="0.25">
      <c r="A256" s="51" t="s">
        <v>3070</v>
      </c>
    </row>
    <row r="257" spans="1:1" x14ac:dyDescent="0.25">
      <c r="A257" s="51" t="s">
        <v>3071</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 zoomScale="80" zoomScaleNormal="80" workbookViewId="0">
      <selection activeCell="C9" sqref="C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42" t="s">
        <v>3124</v>
      </c>
    </row>
    <row r="10" spans="1:3" ht="44.25" customHeight="1" x14ac:dyDescent="0.25">
      <c r="A10" s="1" t="s">
        <v>1177</v>
      </c>
      <c r="B10" s="65" t="s">
        <v>1391</v>
      </c>
      <c r="C10" s="242" t="s">
        <v>3125</v>
      </c>
    </row>
    <row r="11" spans="1:3" ht="54.75" customHeight="1" x14ac:dyDescent="0.25">
      <c r="A11" s="1" t="s">
        <v>1178</v>
      </c>
      <c r="B11" s="65" t="s">
        <v>1179</v>
      </c>
      <c r="C11" s="242" t="s">
        <v>3126</v>
      </c>
    </row>
    <row r="12" spans="1:3" ht="30" x14ac:dyDescent="0.25">
      <c r="A12" s="1" t="s">
        <v>1180</v>
      </c>
      <c r="B12" s="65" t="s">
        <v>2656</v>
      </c>
      <c r="C12" s="242" t="s">
        <v>3127</v>
      </c>
    </row>
    <row r="13" spans="1:3" ht="30" x14ac:dyDescent="0.25">
      <c r="A13" s="1" t="s">
        <v>1182</v>
      </c>
      <c r="B13" s="65" t="s">
        <v>1181</v>
      </c>
      <c r="C13" s="242" t="s">
        <v>3128</v>
      </c>
    </row>
    <row r="14" spans="1:3" ht="30" x14ac:dyDescent="0.25">
      <c r="A14" s="1" t="s">
        <v>1184</v>
      </c>
      <c r="B14" s="65" t="s">
        <v>1183</v>
      </c>
      <c r="C14" s="242" t="s">
        <v>3129</v>
      </c>
    </row>
    <row r="15" spans="1:3" ht="30" x14ac:dyDescent="0.25">
      <c r="A15" s="1" t="s">
        <v>1186</v>
      </c>
      <c r="B15" s="65" t="s">
        <v>1185</v>
      </c>
      <c r="C15" s="242"/>
    </row>
    <row r="16" spans="1:3" x14ac:dyDescent="0.25">
      <c r="A16" s="1" t="s">
        <v>1188</v>
      </c>
      <c r="B16" s="65" t="s">
        <v>1187</v>
      </c>
      <c r="C16" s="242" t="s">
        <v>3130</v>
      </c>
    </row>
    <row r="17" spans="1:3" ht="30" customHeight="1" x14ac:dyDescent="0.25">
      <c r="A17" s="1" t="s">
        <v>1190</v>
      </c>
      <c r="B17" s="69" t="s">
        <v>1189</v>
      </c>
      <c r="C17" s="242" t="s">
        <v>3131</v>
      </c>
    </row>
    <row r="18" spans="1:3" x14ac:dyDescent="0.25">
      <c r="A18" s="1" t="s">
        <v>1192</v>
      </c>
      <c r="B18" s="69" t="s">
        <v>1191</v>
      </c>
      <c r="C18" s="242"/>
    </row>
    <row r="19" spans="1:3" x14ac:dyDescent="0.25">
      <c r="A19" s="1" t="s">
        <v>2655</v>
      </c>
      <c r="B19" s="69" t="s">
        <v>1193</v>
      </c>
      <c r="C19" s="242" t="s">
        <v>3132</v>
      </c>
    </row>
    <row r="20" spans="1:3" x14ac:dyDescent="0.25">
      <c r="A20" s="1" t="s">
        <v>2657</v>
      </c>
      <c r="B20" s="65" t="s">
        <v>2654</v>
      </c>
      <c r="C20" s="242" t="s">
        <v>3133</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t="s">
        <v>82</v>
      </c>
    </row>
    <row r="30" spans="1:3" outlineLevel="1" x14ac:dyDescent="0.25">
      <c r="A30" s="1" t="s">
        <v>1204</v>
      </c>
      <c r="B30" s="65" t="s">
        <v>2250</v>
      </c>
      <c r="C30" s="165" t="s">
        <v>82</v>
      </c>
    </row>
    <row r="31" spans="1:3" outlineLevel="1" x14ac:dyDescent="0.25">
      <c r="A31" s="1" t="s">
        <v>1207</v>
      </c>
      <c r="B31" s="65" t="s">
        <v>2248</v>
      </c>
      <c r="C31" s="165" t="s">
        <v>82</v>
      </c>
    </row>
    <row r="32" spans="1:3" ht="30" outlineLevel="1" x14ac:dyDescent="0.25">
      <c r="A32" s="1" t="s">
        <v>1210</v>
      </c>
      <c r="B32" s="209" t="s">
        <v>3027</v>
      </c>
      <c r="C32" s="165" t="s">
        <v>82</v>
      </c>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3072</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t="s">
        <v>82</v>
      </c>
    </row>
    <row r="53" spans="1:3" x14ac:dyDescent="0.25">
      <c r="A53" s="1" t="s">
        <v>2257</v>
      </c>
      <c r="B53" s="180"/>
      <c r="C53" s="207"/>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2024-05-06T09:23:37Z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e6976e26-9aca-42ee-9932-0ae3c93c8f04</vt:lpwstr>
  </property>
  <property fmtid="{D5CDD505-2E9C-101B-9397-08002B2CF9AE}" pid="8" name="MSIP_Label_c2c11c9e-624c-4a75-9f78-0989052ff6ea_ContentBits">
    <vt:lpwstr>0</vt:lpwstr>
  </property>
</Properties>
</file>