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harts/chart1.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2DBF11D4-EB9E-4E39-9D38-8B2C9DDE6189}" xr6:coauthVersionLast="45" xr6:coauthVersionMax="45" xr10:uidLastSave="{00000000-0000-0000-0000-000000000000}"/>
  <bookViews>
    <workbookView xWindow="-120" yWindow="-120" windowWidth="29040" windowHeight="15840" tabRatio="887" xr2:uid="{00000000-000D-0000-FFFF-FFFF00000000}"/>
  </bookViews>
  <sheets>
    <sheet name="IRP Diciembre 2020" sheetId="75" r:id="rId1"/>
    <sheet name="ÍNDICE TABLAS" sheetId="1" r:id="rId2"/>
    <sheet name="1" sheetId="8" r:id="rId3"/>
    <sheet name="2" sheetId="69" r:id="rId4"/>
    <sheet name="3" sheetId="4" r:id="rId5"/>
    <sheet name="4" sheetId="5" r:id="rId6"/>
    <sheet name="5" sheetId="6" r:id="rId7"/>
    <sheet name="6" sheetId="9" r:id="rId8"/>
    <sheet name="7" sheetId="10" r:id="rId9"/>
    <sheet name="8" sheetId="11" r:id="rId10"/>
    <sheet name="9" sheetId="12" r:id="rId11"/>
    <sheet name="10" sheetId="13" r:id="rId12"/>
    <sheet name="11" sheetId="14" r:id="rId13"/>
    <sheet name="12" sheetId="15" r:id="rId14"/>
    <sheet name="13" sheetId="76"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30" r:id="rId28"/>
    <sheet name="27" sheetId="71" r:id="rId29"/>
    <sheet name="28" sheetId="31" r:id="rId30"/>
    <sheet name="29" sheetId="32" r:id="rId31"/>
    <sheet name="30" sheetId="33" r:id="rId32"/>
    <sheet name="31" sheetId="34" r:id="rId33"/>
    <sheet name="32" sheetId="35" r:id="rId34"/>
    <sheet name="33" sheetId="36" r:id="rId35"/>
    <sheet name="34" sheetId="37" r:id="rId36"/>
    <sheet name="35" sheetId="74" r:id="rId37"/>
    <sheet name="36" sheetId="73" r:id="rId38"/>
    <sheet name="37" sheetId="38" r:id="rId39"/>
    <sheet name="38" sheetId="39" r:id="rId40"/>
    <sheet name="39" sheetId="40" r:id="rId41"/>
    <sheet name="40" sheetId="41" r:id="rId42"/>
    <sheet name="41" sheetId="42" r:id="rId43"/>
    <sheet name="42" sheetId="43" r:id="rId44"/>
    <sheet name="43" sheetId="44" r:id="rId45"/>
    <sheet name="44" sheetId="45" r:id="rId46"/>
    <sheet name="45" sheetId="46" r:id="rId47"/>
    <sheet name="46" sheetId="47" r:id="rId48"/>
    <sheet name="47" sheetId="48" r:id="rId49"/>
    <sheet name="48" sheetId="49" r:id="rId50"/>
    <sheet name="49" sheetId="50" r:id="rId51"/>
    <sheet name="50" sheetId="51" r:id="rId52"/>
    <sheet name="51" sheetId="52" r:id="rId53"/>
    <sheet name="52" sheetId="53" r:id="rId54"/>
    <sheet name="53" sheetId="54" r:id="rId55"/>
    <sheet name="54" sheetId="55" r:id="rId56"/>
    <sheet name="55" sheetId="56" r:id="rId57"/>
    <sheet name="56" sheetId="57" r:id="rId58"/>
    <sheet name="57" sheetId="58" r:id="rId59"/>
    <sheet name="58" sheetId="59" r:id="rId60"/>
    <sheet name="59" sheetId="60" r:id="rId61"/>
    <sheet name="60" sheetId="61" r:id="rId62"/>
    <sheet name="61" sheetId="62" r:id="rId63"/>
    <sheet name="62" sheetId="63" r:id="rId64"/>
    <sheet name="63" sheetId="64" r:id="rId65"/>
    <sheet name="64" sheetId="65" r:id="rId66"/>
    <sheet name="65" sheetId="66" r:id="rId67"/>
    <sheet name="66" sheetId="72" r:id="rId68"/>
    <sheet name="67" sheetId="79" r:id="rId69"/>
    <sheet name="68" sheetId="77" r:id="rId70"/>
    <sheet name="69" sheetId="78" r:id="rId71"/>
    <sheet name="70" sheetId="67" r:id="rId72"/>
    <sheet name="71" sheetId="68" r:id="rId73"/>
  </sheets>
  <externalReferences>
    <externalReference r:id="rId74"/>
  </externalReferences>
  <definedNames>
    <definedName name="_xlnm._FilterDatabase" localSheetId="1" hidden="1">'ÍNDICE TABLAS'!$A$3:$C$86</definedName>
    <definedName name="_ftn1" localSheetId="66">'65'!$C$10</definedName>
    <definedName name="_ftn2" localSheetId="65">'64'!#REF!</definedName>
    <definedName name="_ftn3" localSheetId="66">'65'!$C$31</definedName>
    <definedName name="_ftnref1" localSheetId="66">'65'!$C$5</definedName>
    <definedName name="_ftnref2" localSheetId="66">'65'!$C$7</definedName>
    <definedName name="_ftnref3" localSheetId="66">'65'!$C$14</definedName>
    <definedName name="_Hlk37078328" localSheetId="42">'41'!$F$5</definedName>
    <definedName name="_Hlk4675033" localSheetId="10">'9'!$C$4</definedName>
    <definedName name="_Hlk4675666" localSheetId="27">'26'!$C$4</definedName>
    <definedName name="_Hlk4746127" localSheetId="22">'21'!$C$4</definedName>
    <definedName name="_Hlk4843269" localSheetId="24">'23'!$C$4</definedName>
    <definedName name="_Hlk4843282" localSheetId="25">'24'!$C$4</definedName>
    <definedName name="_Hlk4843302" localSheetId="26">'25'!$C$4</definedName>
    <definedName name="_Hlk5112396" localSheetId="16">'15'!$C$4</definedName>
    <definedName name="_Hlk5701258" localSheetId="53">'52'!$C$4</definedName>
    <definedName name="_Hlk5705830" localSheetId="44">'43'!$C$4</definedName>
    <definedName name="_Hlk5984819" localSheetId="30">'29'!#REF!</definedName>
    <definedName name="_Hlk6925448" localSheetId="16">'15'!$C$28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6" l="1"/>
  <c r="E13" i="6"/>
  <c r="E8" i="6"/>
  <c r="F18" i="6"/>
  <c r="D18" i="6"/>
  <c r="D5" i="6"/>
  <c r="H7" i="72" l="1"/>
  <c r="H6" i="72"/>
  <c r="H5" i="72"/>
  <c r="H23" i="66"/>
  <c r="H21" i="66"/>
  <c r="H20" i="66"/>
  <c r="H19" i="66"/>
  <c r="H18" i="66"/>
  <c r="H17" i="66"/>
  <c r="H16" i="66"/>
  <c r="H15" i="66"/>
  <c r="H22" i="66"/>
  <c r="H14" i="66"/>
  <c r="H13" i="66"/>
  <c r="H12" i="66"/>
  <c r="H11" i="66"/>
  <c r="H10" i="66"/>
  <c r="H9" i="66"/>
  <c r="H8" i="66"/>
  <c r="H7" i="66"/>
  <c r="H6" i="66"/>
  <c r="H5" i="66"/>
  <c r="H7" i="65"/>
  <c r="H6" i="65"/>
  <c r="H5" i="65"/>
  <c r="E21" i="6" l="1"/>
  <c r="E10" i="6"/>
  <c r="E18" i="6" l="1"/>
  <c r="E5" i="6"/>
  <c r="F22" i="8"/>
  <c r="F21" i="8"/>
  <c r="F20" i="8"/>
  <c r="F19" i="8"/>
  <c r="F18" i="8"/>
  <c r="F17" i="8"/>
  <c r="F16" i="8"/>
  <c r="F15" i="8"/>
  <c r="F14" i="8"/>
  <c r="F13" i="8"/>
  <c r="F12" i="8"/>
  <c r="F11" i="8"/>
  <c r="F10" i="8"/>
  <c r="F9" i="8"/>
  <c r="F8" i="8"/>
  <c r="F7" i="8"/>
  <c r="F6" i="8"/>
  <c r="E14" i="11" l="1"/>
  <c r="D14" i="11"/>
  <c r="E12" i="11"/>
  <c r="D12" i="11"/>
  <c r="E10" i="11"/>
  <c r="D10" i="11"/>
  <c r="E6" i="11"/>
  <c r="D6" i="11"/>
  <c r="D7" i="10"/>
  <c r="E18" i="11" l="1"/>
  <c r="D18" i="11"/>
  <c r="C2" i="8"/>
  <c r="A2" i="8"/>
</calcChain>
</file>

<file path=xl/sharedStrings.xml><?xml version="1.0" encoding="utf-8"?>
<sst xmlns="http://schemas.openxmlformats.org/spreadsheetml/2006/main" count="2656" uniqueCount="1474">
  <si>
    <t>ÍNDICE TABLAS</t>
  </si>
  <si>
    <t>TABLA</t>
  </si>
  <si>
    <t xml:space="preserve"> Tabla 1 </t>
  </si>
  <si>
    <t xml:space="preserve">Resumen ejecutivo </t>
  </si>
  <si>
    <t xml:space="preserve">Diferencias entre los ámbitos de consolidación contable y prudencial y la correspondencia de las categorías de los estados financieros con las categorías de riesgo de la regulación prudencial (LI1)   </t>
  </si>
  <si>
    <t xml:space="preserve"> Tabla 4 </t>
  </si>
  <si>
    <t>Principales fuentes de diferencias entre los importes de las exposiciones a efectos prudenciales y los valores contables de los estados financieros (LI2)</t>
  </si>
  <si>
    <t xml:space="preserve"> Tabla 5 </t>
  </si>
  <si>
    <t xml:space="preserve">Conciliación de las partidas de balance público y el balance prudencial </t>
  </si>
  <si>
    <t xml:space="preserve"> Tabla 6 </t>
  </si>
  <si>
    <t xml:space="preserve"> Tabla 7 </t>
  </si>
  <si>
    <t xml:space="preserve">Ratio LCR Regulatorio </t>
  </si>
  <si>
    <t xml:space="preserve"> Tabla 8 </t>
  </si>
  <si>
    <t xml:space="preserve">Desglose del Colchón de Activos Líquidos regulatorio </t>
  </si>
  <si>
    <t xml:space="preserve"> Tabla 9 </t>
  </si>
  <si>
    <t xml:space="preserve">Detalle LCR (datos medios mensuales) (EU LIQ1) </t>
  </si>
  <si>
    <t xml:space="preserve"> Tabla 10 </t>
  </si>
  <si>
    <t xml:space="preserve">Capital de Nivel 1 Ordinario (CET1) </t>
  </si>
  <si>
    <t xml:space="preserve"> Tabla 11 </t>
  </si>
  <si>
    <t xml:space="preserve">Capital de Nivel 1 Adicional (AT1) y Capital de Nivel 1 (TIER I) </t>
  </si>
  <si>
    <t xml:space="preserve"> Tabla 12 </t>
  </si>
  <si>
    <t xml:space="preserve">Capital de Nivel 2 (TIER II) y Capital total </t>
  </si>
  <si>
    <t xml:space="preserve">Ratios, colchones de capital, umbrales, límites e instrumentos sujetos a exclusión gradual </t>
  </si>
  <si>
    <t xml:space="preserve"> Tabla 14 </t>
  </si>
  <si>
    <t xml:space="preserve">Visión general de los APR (OV1) </t>
  </si>
  <si>
    <t xml:space="preserve"> Tabla 15 </t>
  </si>
  <si>
    <t xml:space="preserve">Resumen de la conciliación de los activos contables y las exposiciones correspondientes a la ratio de apalancamiento (LRSum) </t>
  </si>
  <si>
    <t xml:space="preserve"> Tabla 16 </t>
  </si>
  <si>
    <t xml:space="preserve">Desglose de exposiciones dentro de balance (excluidos derivados, SFT y exposiciones excluidas) (LRSpl) </t>
  </si>
  <si>
    <t xml:space="preserve"> Tabla 17 </t>
  </si>
  <si>
    <t xml:space="preserve">Cuadro divulgativo común de la ratio de apalancamiento (LRCom) </t>
  </si>
  <si>
    <t xml:space="preserve"> Tabla 18 </t>
  </si>
  <si>
    <t xml:space="preserve">Importe neto medio y total de las exposiciones (CRB-B) </t>
  </si>
  <si>
    <t xml:space="preserve"> Tabla 19 </t>
  </si>
  <si>
    <t xml:space="preserve">Desglose geográfico de las exposiciones (CRB-C) </t>
  </si>
  <si>
    <t xml:space="preserve"> Tabla 20 </t>
  </si>
  <si>
    <t xml:space="preserve">Concentración de las exposiciones por sector o tipo de contraparte (CRB-D) </t>
  </si>
  <si>
    <t xml:space="preserve"> Tabla 21 </t>
  </si>
  <si>
    <t xml:space="preserve">Distribución de las exposiciones por vencimiento residual (CRB-E) </t>
  </si>
  <si>
    <t xml:space="preserve"> Tabla 22 </t>
  </si>
  <si>
    <t xml:space="preserve">Calidad crediticia de las exposiciones por categoría de exposición e instrumento (CR1-A) </t>
  </si>
  <si>
    <t xml:space="preserve"> Tabla 23 </t>
  </si>
  <si>
    <t xml:space="preserve">Calidad crediticia de las exposiciones por sector o tipos de contraparte (CR1-B) </t>
  </si>
  <si>
    <t xml:space="preserve"> Tabla 24 </t>
  </si>
  <si>
    <t xml:space="preserve">Calidad crediticia de las exposiciones por zona geográfica (CR1-C) </t>
  </si>
  <si>
    <t xml:space="preserve"> Tabla 25 </t>
  </si>
  <si>
    <t xml:space="preserve"> Tabla 26 </t>
  </si>
  <si>
    <t xml:space="preserve"> Tabla 27 </t>
  </si>
  <si>
    <t xml:space="preserve">Cambios en el saldo de los ajustes por riesgo de crédito (CR2-A) </t>
  </si>
  <si>
    <t xml:space="preserve"> Tabla 28 </t>
  </si>
  <si>
    <t xml:space="preserve">Cambios en el saldo de los préstamos y valores representativos de deuda en situación de default y cuyo valor se ha deteriorado (CR2-B) </t>
  </si>
  <si>
    <t xml:space="preserve"> Tabla 29 </t>
  </si>
  <si>
    <t xml:space="preserve">Técnicas de reducción del riesgo de crédito (CR3) </t>
  </si>
  <si>
    <t xml:space="preserve"> Tabla 30 </t>
  </si>
  <si>
    <t xml:space="preserve">Exposición al riesgo de crédito y efectos de la reducción del riesgo de crédito en método estándar (CR4) </t>
  </si>
  <si>
    <t xml:space="preserve"> Tabla 31 </t>
  </si>
  <si>
    <t xml:space="preserve">Exposiciones y ponderaciones de riesgo bajo método estándar (CR5) </t>
  </si>
  <si>
    <t xml:space="preserve"> Tabla 32 </t>
  </si>
  <si>
    <t xml:space="preserve">EAD por método de cálculo </t>
  </si>
  <si>
    <t xml:space="preserve"> Tabla 33 </t>
  </si>
  <si>
    <t xml:space="preserve"> Tabla 34 </t>
  </si>
  <si>
    <t xml:space="preserve">Exposiciones Avanzadas por categoría e intervalo de probabilidad de Default (CR6) </t>
  </si>
  <si>
    <t xml:space="preserve"> Tabla 35 </t>
  </si>
  <si>
    <t>Exposiciones asignadas a cada una de las ponderaciones de riesgo en Financiaciones Especiales y Renta Variable (CR10)</t>
  </si>
  <si>
    <t xml:space="preserve"> Tabla 36 </t>
  </si>
  <si>
    <t>Estado flujo de Activos Ponderados por Riesgo (CR8)</t>
  </si>
  <si>
    <t xml:space="preserve"> Tabla 37 </t>
  </si>
  <si>
    <t xml:space="preserve"> Tabla 38 </t>
  </si>
  <si>
    <t xml:space="preserve"> Tabla 39 </t>
  </si>
  <si>
    <t xml:space="preserve">Pruebas retrospectivas de la PD por categoría de exposición (CR9) </t>
  </si>
  <si>
    <t xml:space="preserve"> Tabla 40 </t>
  </si>
  <si>
    <t xml:space="preserve">Exposición al riesgo de contraparte en función del método (CCR1) </t>
  </si>
  <si>
    <t xml:space="preserve"> Tabla 41 </t>
  </si>
  <si>
    <t xml:space="preserve">Valor total de las exposiciones frente a ECC (CCR8) </t>
  </si>
  <si>
    <t xml:space="preserve"> Tabla 42 </t>
  </si>
  <si>
    <t xml:space="preserve">Valor de las exposiciones al riesgo de contraparte por cartera regulatoria y riesgo (CCR3) </t>
  </si>
  <si>
    <t xml:space="preserve"> Tabla 43 </t>
  </si>
  <si>
    <t xml:space="preserve">Exposiciones al riesgo de contraparte por cartera y escala de PD (CCR4) </t>
  </si>
  <si>
    <t xml:space="preserve"> Tabla 44 </t>
  </si>
  <si>
    <t>Efecto de las compensaciones y las garantías reales mantenidas sobre los valores de exposición (CCR5-A)</t>
  </si>
  <si>
    <t xml:space="preserve"> Tabla 45 </t>
  </si>
  <si>
    <t xml:space="preserve">Composición de las garantías reales para las exposiciones al riesgo de contraparte (CCR5-B) </t>
  </si>
  <si>
    <t xml:space="preserve"> Tabla 46 </t>
  </si>
  <si>
    <t xml:space="preserve">Importe de requerimientos por CVA (CCR2) </t>
  </si>
  <si>
    <t xml:space="preserve"> Tabla 47 </t>
  </si>
  <si>
    <t xml:space="preserve">Posiciones de titulización por método </t>
  </si>
  <si>
    <t xml:space="preserve"> Tabla 48 </t>
  </si>
  <si>
    <t xml:space="preserve">Posiciones de titulización deducidas de RR.PP. y ponderadas al 1.250% </t>
  </si>
  <si>
    <t xml:space="preserve"> Tabla 49 </t>
  </si>
  <si>
    <t xml:space="preserve"> Tabla 50 </t>
  </si>
  <si>
    <t xml:space="preserve">Listado de titulizaciones originadas vivas </t>
  </si>
  <si>
    <t xml:space="preserve"> Tabla 51 </t>
  </si>
  <si>
    <t xml:space="preserve"> Tabla 52 </t>
  </si>
  <si>
    <t xml:space="preserve">Requerimientos de recursos propios mínimos por riesgo de posición, riesgo de liquidación y entrega de la cartera de negociación </t>
  </si>
  <si>
    <t xml:space="preserve"> Tabla 53 </t>
  </si>
  <si>
    <t xml:space="preserve">Riesgo de Mercado según el modelo IMA (MR2-A) </t>
  </si>
  <si>
    <t xml:space="preserve"> Tabla 54 </t>
  </si>
  <si>
    <t xml:space="preserve">Estado de flujos de APR distribuidos por exposiciones de riesgo de mercado según el modelo IMA (MR2-B) </t>
  </si>
  <si>
    <t xml:space="preserve"> Tabla 55 </t>
  </si>
  <si>
    <t xml:space="preserve">Valores según el método IMA para las carteras de negociación (MR3) </t>
  </si>
  <si>
    <t xml:space="preserve"> Tabla 56 </t>
  </si>
  <si>
    <t xml:space="preserve">Comparación de las estimaciones del VaR con pérdidas y ganancias (MR4) </t>
  </si>
  <si>
    <t xml:space="preserve"> Tabla 57 </t>
  </si>
  <si>
    <t>Pérdidas reales por riesgo operacional. Distribución porcentual por tipología de riesgo</t>
  </si>
  <si>
    <t xml:space="preserve"> Tabla 58 </t>
  </si>
  <si>
    <t xml:space="preserve">Participaciones e instrumentos de capital </t>
  </si>
  <si>
    <t xml:space="preserve"> Tabla 59 </t>
  </si>
  <si>
    <t xml:space="preserve">Valor en libros y valor razonable de los activos con cargas y sin cargas </t>
  </si>
  <si>
    <t xml:space="preserve"> Tabla 60 </t>
  </si>
  <si>
    <t xml:space="preserve">Valor razonable de las garantías recibidas disponibles para cargas </t>
  </si>
  <si>
    <t xml:space="preserve"> Tabla 61 </t>
  </si>
  <si>
    <t xml:space="preserve">Valor en libros de los pasivos financieros emitidos </t>
  </si>
  <si>
    <t xml:space="preserve"> Tabla 62 </t>
  </si>
  <si>
    <t xml:space="preserve">Colectivo Identificado por áreas de negocio </t>
  </si>
  <si>
    <t xml:space="preserve"> Tabla 63 </t>
  </si>
  <si>
    <t xml:space="preserve">Remuneraciones del Colectivo Identificado </t>
  </si>
  <si>
    <t>ANEXOS</t>
  </si>
  <si>
    <t xml:space="preserve"> Tabla 64 </t>
  </si>
  <si>
    <t>Resumen de las diferencias en los ámbitos de consolidación (entidad a entidad)  (LI3)</t>
  </si>
  <si>
    <t xml:space="preserve"> Tabla 65 </t>
  </si>
  <si>
    <t xml:space="preserve">Principales características de los instrumentos de capital </t>
  </si>
  <si>
    <t>En millones de € y %</t>
  </si>
  <si>
    <t>Indicador</t>
  </si>
  <si>
    <t>Variación</t>
  </si>
  <si>
    <t>de los que, Activos Ponderados por Riesgo de Mercado</t>
  </si>
  <si>
    <t>de los que, Activos Ponderados por Riesgo Operacional</t>
  </si>
  <si>
    <t xml:space="preserve">Resultado del Ejercicio </t>
  </si>
  <si>
    <t xml:space="preserve">Beneficio Atribuido al Grupo </t>
  </si>
  <si>
    <t>Beneficio Atribuido a Minoritarios</t>
  </si>
  <si>
    <r>
      <t>Ratio de Mora</t>
    </r>
    <r>
      <rPr>
        <vertAlign val="superscript"/>
        <sz val="9"/>
        <color rgb="FF524B43"/>
        <rFont val="Bankia"/>
      </rPr>
      <t xml:space="preserve"> </t>
    </r>
  </si>
  <si>
    <t xml:space="preserve">Ratio de Cobertura </t>
  </si>
  <si>
    <t>LCR</t>
  </si>
  <si>
    <t>-</t>
  </si>
  <si>
    <t>Millones de €</t>
  </si>
  <si>
    <t>Valor razonable</t>
  </si>
  <si>
    <t>Activos financieros mantenidos para negociar</t>
  </si>
  <si>
    <t>Derivados - contabilidad de coberturas</t>
  </si>
  <si>
    <t>Activos tangibles</t>
  </si>
  <si>
    <t>Activos intangibles</t>
  </si>
  <si>
    <t>Activos por impuestos</t>
  </si>
  <si>
    <t>Otros activos</t>
  </si>
  <si>
    <t>Activos no corrientes y grupos enajenables de elementos que se han clasificado como mantenidos para la venta</t>
  </si>
  <si>
    <t>TOTAL ACTIVO</t>
  </si>
  <si>
    <t>TOTAL PASIVO</t>
  </si>
  <si>
    <t xml:space="preserve">Diferencias entre los ámbitos de consolidación contable y prudencial y la correspondencia de las categorías de los estados financieros con las categorías de riesgo de la regulación prudencial (LI1) </t>
  </si>
  <si>
    <t>Valores contables reflejados en los estados financieros publicados</t>
  </si>
  <si>
    <t>Valores contables con arreglo al ámbito de consolidación prudencial</t>
  </si>
  <si>
    <t xml:space="preserve">Sujetas al marco de riesgo de crédito </t>
  </si>
  <si>
    <t>Sujetas al marco de riesgo de contraparte</t>
  </si>
  <si>
    <t>Sujetas al marco de titulización</t>
  </si>
  <si>
    <t>Sujetas al marco de riesgo de mercado</t>
  </si>
  <si>
    <t>No sujetas a requerimientos de capital o sujetas a deducción del capital</t>
  </si>
  <si>
    <t>Efectivo. saldos en efectivo en bancos centrales y otros depósitos a la vista</t>
  </si>
  <si>
    <r>
      <t xml:space="preserve">Inversiones en dependientes, negocios conjuntos y asociadas </t>
    </r>
    <r>
      <rPr>
        <vertAlign val="superscript"/>
        <sz val="9"/>
        <color rgb="FF524B43"/>
        <rFont val="Bankia"/>
      </rPr>
      <t>(*)</t>
    </r>
  </si>
  <si>
    <t xml:space="preserve">Pasivos financieros mantenidos para negociar </t>
  </si>
  <si>
    <t xml:space="preserve">Pasivos financieros a coste amortizado </t>
  </si>
  <si>
    <t xml:space="preserve">Derivados - contabilidad de coberturas </t>
  </si>
  <si>
    <t xml:space="preserve">Provisiones </t>
  </si>
  <si>
    <t xml:space="preserve">Pasivos por impuestos  </t>
  </si>
  <si>
    <t xml:space="preserve">Otros pasivos </t>
  </si>
  <si>
    <t xml:space="preserve">Pasivos incluidos en grupos enajenables de elementos que se han clasificado como mantenidos para la venta </t>
  </si>
  <si>
    <r>
      <t>(*)</t>
    </r>
    <r>
      <rPr>
        <sz val="11"/>
        <color rgb="FF524B43"/>
        <rFont val="Bankia Light"/>
      </rPr>
      <t xml:space="preserve"> </t>
    </r>
    <r>
      <rPr>
        <sz val="9"/>
        <color rgb="FF524B43"/>
        <rFont val="Bankia Light"/>
      </rPr>
      <t>Fundamentalmente Fondo de Comercio de Consolidación, no sujeto a requerimientos de Capital</t>
    </r>
  </si>
  <si>
    <t>Tabla 4</t>
  </si>
  <si>
    <t>Valor contable del activo en el ámbito de consolidación prudencial (según plantilla EU LI1)</t>
  </si>
  <si>
    <t>Valor contable del pasivo en el ámbito de consolidación prudencial (según plantilla EU LI1)</t>
  </si>
  <si>
    <t>Importe neto total en el ámbito de consolidación prudencial</t>
  </si>
  <si>
    <t>Ajustes prudenciales cartera de negociación (netting, etc..)</t>
  </si>
  <si>
    <t>Importes de las partidas fuera de balance</t>
  </si>
  <si>
    <t>Addon Regulatorio derivados</t>
  </si>
  <si>
    <t>Diferencia en exposición de cesiones y adquisiciones temporales</t>
  </si>
  <si>
    <t>No computabilidad de fianzas entregadas en efectivo (colaterales entregados)</t>
  </si>
  <si>
    <t>Diferencias por técnicas de mitigación</t>
  </si>
  <si>
    <t>Diferencias debidas a la consideración de las provisiones</t>
  </si>
  <si>
    <t>Diferencias debidas a la aplicación de Garantías Reales Estándar</t>
  </si>
  <si>
    <t>Diferencias debidas a las titulizaciones con transferencia significativa de riesgo</t>
  </si>
  <si>
    <t>Importes de las exposiciones considerados a efectos prudenciales (EAD)</t>
  </si>
  <si>
    <t>TOTAL</t>
  </si>
  <si>
    <t>Tabla 5</t>
  </si>
  <si>
    <t>Conciliación de las partidas de balance público y el balance prudencial</t>
  </si>
  <si>
    <t>Información financiera</t>
  </si>
  <si>
    <t xml:space="preserve">Impacto normativa prudencial </t>
  </si>
  <si>
    <t>Información prudencial</t>
  </si>
  <si>
    <t xml:space="preserve"> Elementos de Capital de Nivel 1 Ordinario </t>
  </si>
  <si>
    <t xml:space="preserve"> Instrumentos de capital </t>
  </si>
  <si>
    <t xml:space="preserve"> Primas de emisión </t>
  </si>
  <si>
    <t xml:space="preserve"> Ganancias acumuladas </t>
  </si>
  <si>
    <r>
      <t xml:space="preserve"> </t>
    </r>
    <r>
      <rPr>
        <i/>
        <sz val="9"/>
        <color rgb="FF524B43"/>
        <rFont val="Bankia Light"/>
      </rPr>
      <t>Devengo de intereses de instrumentos de AT1 de filiales</t>
    </r>
    <r>
      <rPr>
        <i/>
        <sz val="9"/>
        <color rgb="FF524B43"/>
        <rFont val="Bankia"/>
      </rPr>
      <t xml:space="preserve"> </t>
    </r>
  </si>
  <si>
    <t xml:space="preserve"> Otro resultado integral acumulado </t>
  </si>
  <si>
    <t xml:space="preserve"> Otras reservas </t>
  </si>
  <si>
    <t xml:space="preserve"> Devengo de intereses de instrumentos de AT1 de filiales </t>
  </si>
  <si>
    <t xml:space="preserve"> Gasto diferido por aportación a la JUR </t>
  </si>
  <si>
    <t xml:space="preserve"> Intereses minoritarios </t>
  </si>
  <si>
    <t xml:space="preserve"> Diferencia método de consolidación </t>
  </si>
  <si>
    <t xml:space="preserve"> Deducciones y filtros prudenciales Capital de Nivel 1 Ordinario </t>
  </si>
  <si>
    <t xml:space="preserve"> Ajustes de valor adicionales (importe negativo) </t>
  </si>
  <si>
    <t xml:space="preserve"> Activos intangibles (*)</t>
  </si>
  <si>
    <t xml:space="preserve"> Activos por impuestos diferidos que dependen de rendimientos futuros </t>
  </si>
  <si>
    <t xml:space="preserve"> Monetizables y No Monetizables </t>
  </si>
  <si>
    <t xml:space="preserve"> Pasivos Fiscales </t>
  </si>
  <si>
    <t xml:space="preserve"> Disposiciones transitorias </t>
  </si>
  <si>
    <t xml:space="preserve"> Importes negativos que resulten del cálculo de las pérdidas esperadas </t>
  </si>
  <si>
    <t xml:space="preserve"> Elementos que pueden recibir una ponderación del 1 250 %, cuando la entidad opte por la deducción </t>
  </si>
  <si>
    <t xml:space="preserve"> Elementos de Capital de Nivel 1 Adicional </t>
  </si>
  <si>
    <t xml:space="preserve"> Elementos de Capital de Nivel 2 </t>
  </si>
  <si>
    <t xml:space="preserve"> Ajustes por riesgo de crédito </t>
  </si>
  <si>
    <t>Tabla 6</t>
  </si>
  <si>
    <t xml:space="preserve"> Millones de € </t>
  </si>
  <si>
    <t xml:space="preserve">  DEDUCCIONES  </t>
  </si>
  <si>
    <t xml:space="preserve">  Activos inmateriales </t>
  </si>
  <si>
    <t xml:space="preserve">  Fondos de comercio </t>
  </si>
  <si>
    <t xml:space="preserve">  Activos por impuestos diferidos netos que dependen de rendimientos futuros </t>
  </si>
  <si>
    <t xml:space="preserve">  Pérdida esperada en exposiciones de renta variable </t>
  </si>
  <si>
    <t xml:space="preserve"> Corrección por calendario </t>
  </si>
  <si>
    <t xml:space="preserve">  Tramo de primera pérdida de titulizaciones  </t>
  </si>
  <si>
    <t xml:space="preserve">  Otras deducciones </t>
  </si>
  <si>
    <t xml:space="preserve">  Total deducciones   </t>
  </si>
  <si>
    <t>Tabla 7</t>
  </si>
  <si>
    <t>Ratio LCR Regulatorio</t>
  </si>
  <si>
    <t>Activos líquidos de alta calidad (numerador)</t>
  </si>
  <si>
    <t>Salidas de efectivo netas totales (denominador)</t>
  </si>
  <si>
    <t>Valor de mercado</t>
  </si>
  <si>
    <t>Importe recortado</t>
  </si>
  <si>
    <t>Nivel 1</t>
  </si>
  <si>
    <t>Caja y Bancos Centrales</t>
  </si>
  <si>
    <t>Tesoros y garantía Soberanos</t>
  </si>
  <si>
    <t>CCAA</t>
  </si>
  <si>
    <t>Nivel 1B</t>
  </si>
  <si>
    <t>CH no propias con rating AA-</t>
  </si>
  <si>
    <t>Nivel 2A</t>
  </si>
  <si>
    <t>CH no propias con rating A-</t>
  </si>
  <si>
    <t>Nivel 2B</t>
  </si>
  <si>
    <t>RMBS no propias AA-</t>
  </si>
  <si>
    <t>Corporate BBB- a A+</t>
  </si>
  <si>
    <t>Resto</t>
  </si>
  <si>
    <t>Total HQLA</t>
  </si>
  <si>
    <t>Desglose del Colchón de Activos Líquidos regulatorio</t>
  </si>
  <si>
    <t>Tabla 8</t>
  </si>
  <si>
    <t>Valor no ponderado total (promedio)</t>
  </si>
  <si>
    <t>Valor ponderado total (promedio)</t>
  </si>
  <si>
    <t>ACTIVOS LÍQUIDOS DE ALTA CALIDAD</t>
  </si>
  <si>
    <t>Total de activos líquidos de alta calidad (HQLA)</t>
  </si>
  <si>
    <t>SALIDAS DE EFECTIVO</t>
  </si>
  <si>
    <t>Depósitos estables</t>
  </si>
  <si>
    <t>Depósitos menos estables</t>
  </si>
  <si>
    <t>Financiación mayorista no garantizada</t>
  </si>
  <si>
    <t>Depósitos operativos (todas las contrapartes) y depósitos en redes de cooperativas de crédito</t>
  </si>
  <si>
    <t>Depósitos no operativos (todas las contrapartes)</t>
  </si>
  <si>
    <t>Deuda no garantizada</t>
  </si>
  <si>
    <t>Financiación mayorista garantizada</t>
  </si>
  <si>
    <t>Requisitos adicionales</t>
  </si>
  <si>
    <t>Salidas relacionadas con exposiciones en derivados y otros requisitos de garantía</t>
  </si>
  <si>
    <t>Salidas relacionadas con la pérdida de financiación en instrumentos de deuda</t>
  </si>
  <si>
    <t>Líneas de crédito y de liquidez</t>
  </si>
  <si>
    <t>Otras obligaciones contractuales en materia de financiación</t>
  </si>
  <si>
    <t>Otras obligaciones contingentes en materia de financiación</t>
  </si>
  <si>
    <t>TOTAL DE SALIDAS DE EFECTIVO</t>
  </si>
  <si>
    <t>ENTRADAS DE EFECTIVO</t>
  </si>
  <si>
    <t>Operaciones de préstamo garantizadas (por ejemplo, pactos de recompra inversa)</t>
  </si>
  <si>
    <t>Entradas derivadas de exposiciones al corriente de pago</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</si>
  <si>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</si>
  <si>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</si>
  <si>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(Entradas excedentarias procedentes de una entidad de crédito especializada vinculada)</t>
  </si>
  <si>
    <t>TOTAL DE ENTRADAS DE EFECTIVO</t>
  </si>
  <si>
    <t>Entradas totalmente exentas</t>
  </si>
  <si>
    <t>Entradas sujetas al límite máximo del 90 %</t>
  </si>
  <si>
    <t>Entradas sujetas al límite máximo del 75%</t>
  </si>
  <si>
    <t>COLCHÓN DE LIQUIDEZ</t>
  </si>
  <si>
    <t>TOTAL SALIDAS NETAS DE EFECTIVO</t>
  </si>
  <si>
    <t>LIQUIDITY COVERAGE RATIO (%)</t>
  </si>
  <si>
    <t>Tabla 9</t>
  </si>
  <si>
    <t>Detalle LCR (datos medios mensuales) (EU LIQ1)</t>
  </si>
  <si>
    <t>Tabla 10</t>
  </si>
  <si>
    <t>PLANTILLA DE INFORMACIÓN SOBRE LOS FONDOS PROPIOS TRANSITORIOS</t>
  </si>
  <si>
    <t>Capital de nivel 1 ordinario: Instrumentos y reservas</t>
  </si>
  <si>
    <t>Instrumentos de capital y las correspondientes cuentas de primas de emisión</t>
  </si>
  <si>
    <t>de los cuales: Tipo de instrumento 1</t>
  </si>
  <si>
    <t>de los cuales: Tipo de instrumento 2</t>
  </si>
  <si>
    <t>de los cuales: Tipo de instrumento 3</t>
  </si>
  <si>
    <t>Ganancias acumuladas</t>
  </si>
  <si>
    <t>Otro resultado integral acumulado (y otras reservas)</t>
  </si>
  <si>
    <t>3a</t>
  </si>
  <si>
    <t>Fondos para riesgos bancarios generales</t>
  </si>
  <si>
    <t>Participaciones minoritarias (importe admitido en el capital de nivel 1 ordinario consolidado)</t>
  </si>
  <si>
    <t>5a</t>
  </si>
  <si>
    <t>Beneficios provisionales verificados de forma independiente, netos de todo posible gasto o dividendo previsible</t>
  </si>
  <si>
    <t>Capital de nivel 1 ordinario antes de los ajustes reglamentarios</t>
  </si>
  <si>
    <t>Capital de nivel 1 ordinario: ajustes reglamentarios</t>
  </si>
  <si>
    <t>Ajustes de valor adicionales (importe negativo)</t>
  </si>
  <si>
    <t>Activos intangibles (neto de los correspondientes pasivos por impuestos) (importe negativo)</t>
  </si>
  <si>
    <t>Activos por impuestos diferidos que dependen de rendimientos futuros con exclusión de los que se deriven de diferencias temporarias (neto de los correspondientes pasivos por impuestos cuando se cumplan las condiciones establecidas en el artículo 38, apartado 3) (importe negativo)</t>
  </si>
  <si>
    <t>Reservas al valor razonable conexas a pérdidas o ganancias por coberturas de flujos de efectivo</t>
  </si>
  <si>
    <t>Importes negativos que resulten del cálculo de las pérdidas esperadas</t>
  </si>
  <si>
    <t>20a</t>
  </si>
  <si>
    <t>Importe de la exposición de los siguientes elementos, que pueden recibir una ponderación de riesgo del 1 250 %, cuando la entidad opte por la deducción</t>
  </si>
  <si>
    <t>20c</t>
  </si>
  <si>
    <t>del cual: posiciones de titulización (importe negativo)</t>
  </si>
  <si>
    <t>Los ajustes reglamentarios aplicados al capital de nivel 1 ordinario en lo que respecta a los importes sujetos al tratamiento anterior al RRC</t>
  </si>
  <si>
    <t>26a</t>
  </si>
  <si>
    <t>Los ajustes reglamentarios relativos a las pérdidas y ganancias no realizadas en virtud de los artículos 467 y 468</t>
  </si>
  <si>
    <t>De los cuales: ...  filtro para pérdidas no realizadas 1</t>
  </si>
  <si>
    <t>De los cuales: ...  filtro para pérdidas no realizadas 2</t>
  </si>
  <si>
    <t>26b</t>
  </si>
  <si>
    <t>Importe que ha de deducirse o añadirse al capital de nivel 1 ordinario por lo que se refiere a otros filtros y deducciones exigidos con anterioridad al RRC</t>
  </si>
  <si>
    <t>Del cual: …Activos intangibles</t>
  </si>
  <si>
    <t>Del cual: …Activos por impuestos diferidos que dependen de rendimientos futuros</t>
  </si>
  <si>
    <t>Del cual: …Pérdida esperada renta variable</t>
  </si>
  <si>
    <t>Del cual: …Cobertura de flujos de efectivo</t>
  </si>
  <si>
    <t>Deducciones admisibles de capital de nivel 1 adicional que superen el capital de nivel 1 adicional de la entidad (importe negativo)</t>
  </si>
  <si>
    <t>Total de los ajustes reglamentarios del capital de nivel 1 ordinario</t>
  </si>
  <si>
    <t>Capital de nivel 1 ordinario (CET1)</t>
  </si>
  <si>
    <t>Capital de Nivel 1 Ordinario (CET1)</t>
  </si>
  <si>
    <t>Capital de nivel 1 adicional: instrumentos</t>
  </si>
  <si>
    <t>Capital de nivel 1 admisible incluido en el capital de nivel 1 adicional consolidado (incluidas las participaciones minoritarias no incluidas en la fila 5) emitido por filiales y en manos de terceros</t>
  </si>
  <si>
    <t>Capital de nivel 1 adicional antes de los ajustes reglamentarios</t>
  </si>
  <si>
    <t>Capital de nivel 1 adicional: ajustes reglamentarios</t>
  </si>
  <si>
    <t>41a</t>
  </si>
  <si>
    <t>Importes residuales deducidos del capital de nivel 1 adicional con respecto a la deducción del capital de nivel 1 ordinario en el curso del periodo transitorio, en virtud del artículo 472 del Reglamento (UE) 575/2013</t>
  </si>
  <si>
    <t>De los cuales: Activos inmateriales y Fondo de Comercio</t>
  </si>
  <si>
    <t>De los cuales: Pérdida esperada</t>
  </si>
  <si>
    <t>De los cuales: Exceso de deducciones de AT1</t>
  </si>
  <si>
    <t>Total de los ajustes reglamentarios del capital de nivel 1 adicional</t>
  </si>
  <si>
    <t>Capital de nivel 1 adicional (AT1)</t>
  </si>
  <si>
    <t>Capital de nivel 1 (TIER I)</t>
  </si>
  <si>
    <t>(Capital de nivel 1 = capital de nivel 1 ordinario + capital de nivel 1 adicional)</t>
  </si>
  <si>
    <t>Tabla 11</t>
  </si>
  <si>
    <t>Capital de Nivel 1 Adicional (AT1) y Capital de Nivel 1 (TIER I)</t>
  </si>
  <si>
    <t>Tabla 12</t>
  </si>
  <si>
    <t>Capital de nivel 2: instrumentos y provisiones</t>
  </si>
  <si>
    <t>Instrumentos de fondos propios admisibles incluidos en el capital de nivel 2 consolidado (incluidas las participaciones minoritarias y los instrumentos de capital de nivel 1 adicional no incluidos en las filas 5 o 34) emitidos por filiales y en manos de terceros</t>
  </si>
  <si>
    <t>Ajustes por riesgo de crédito</t>
  </si>
  <si>
    <t>Capital de nivel 2 antes de los ajustes reglamentarios</t>
  </si>
  <si>
    <t>Capital de nivel 2: ajustes reglamentarios</t>
  </si>
  <si>
    <t>56a</t>
  </si>
  <si>
    <t>Importes residuales deducidos del capital de nivel 2 con respecto a la deducción del capital de nivel 1 ordinario en el curso del periodo transitorio, en virtud del artículo 472 del Reglamento (UE) 575/2013</t>
  </si>
  <si>
    <t>Total de los ajustes reglamentarios del capital de nivel 2</t>
  </si>
  <si>
    <t>Capital de nivel 2 (TIER II)</t>
  </si>
  <si>
    <t>Capital total (Capital total = capital de nivel 1 + capital de nivel 2)</t>
  </si>
  <si>
    <t>Total activos ponderados en función del riesgo</t>
  </si>
  <si>
    <t>Tabla 13</t>
  </si>
  <si>
    <t>Millones de € y %</t>
  </si>
  <si>
    <t>Ratios y colchones de capital</t>
  </si>
  <si>
    <t>Capital de nivel 1 ordinario (en porcentaje del importe total de la exposición al riesgo)</t>
  </si>
  <si>
    <t>Capital de nivel 1 (en porcentaje del importe total de la exposición al riesgo)</t>
  </si>
  <si>
    <t>Capital total (en porcentaje del importe total de la exposición al riesgo)</t>
  </si>
  <si>
    <t>Capital de nivel 1 ordinario disponible para satisfacer los requisitos de colchón de capital (en porcentaje del importe de la exposición al riesgo)</t>
  </si>
  <si>
    <t>Importes por debajo de los umbrales de deducción (antes de la ponderación del riesgo)</t>
  </si>
  <si>
    <t>Tenencias directas e indirectas de capital por parte de la entidad en entes del sector financiero cuando la entidad no mantenga una inversión significativa en esos entes (importe inferior al umbral del 10 % y neto de posiciones cortas admisibles)</t>
  </si>
  <si>
    <t>Tenencias directas e indirectas de instrumentos de capital de nivel 1 ordinario de entes del sector financiero cuando la entidad mantenga una inversión significativa en esos entes (importe inferior al umbral del 10 % y neto de posiciones cortas admisibles)</t>
  </si>
  <si>
    <t>Campo vacío en la UE</t>
  </si>
  <si>
    <t>Los activos por impuestos diferidos que se deriven de diferencias temporarias (importe inferior al umbral del 10 %, neto de pasivos por impuestos conexos, siempre y cuando se reúnan las condiciones establecidas en el artículo 38, apartado 3)</t>
  </si>
  <si>
    <t>Límites aplicables en relación con la inclusión de provisiones en el capital de nivel 2</t>
  </si>
  <si>
    <t>Límite relativo a la inclusión de los ajustes por riesgo de crédito en el capital del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</si>
  <si>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</si>
  <si>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del nivel 2 con arreglo al método basado den calificaciones internas</t>
  </si>
  <si>
    <t xml:space="preserve">Instrumentos de capital sujetos a disposiciones de exclusión gradual </t>
  </si>
  <si>
    <t>(1 de enero de 2014 a 1 de enero de 2022)</t>
  </si>
  <si>
    <t>Límite actual para instrumentos de capital de nivel 1 ordinario sujetos a disposiciones de exclusión gradual</t>
  </si>
  <si>
    <t>Importe excluido del capital de nivel 1 ordinario debido al límite (exceso sobre el límite después de reembolsos y vencimientos)</t>
  </si>
  <si>
    <t>Límite actual para instrumentos de capital de nivel 1 adicional sujetos a disposiciones de exclusión gradual</t>
  </si>
  <si>
    <t>Importe excluido del capital de nivel 1 adicional debido al límite (exceso sobre el límite después de reembolsos y vencimientos)</t>
  </si>
  <si>
    <t>Límite actual para instrumentos de capital de nivel 2 sujetos a disposiciones de exclusión gradual</t>
  </si>
  <si>
    <t>Importe excluido del capital de nivel 2 debido al límite (exceso sobre el límite después de reembolsos y vencimientos)</t>
  </si>
  <si>
    <t>Ratios, colchones de capital, umbrales, límites e instrumentos sujetos a exclusión gradual</t>
  </si>
  <si>
    <t>Tabla 14</t>
  </si>
  <si>
    <t>Visión general de los APR (OV1)</t>
  </si>
  <si>
    <r>
      <t>Millones</t>
    </r>
    <r>
      <rPr>
        <b/>
        <i/>
        <sz val="9"/>
        <color rgb="FF524B43"/>
        <rFont val="Bankia"/>
      </rPr>
      <t xml:space="preserve"> de €</t>
    </r>
  </si>
  <si>
    <t>Tipo de riesgo</t>
  </si>
  <si>
    <r>
      <t>APRs</t>
    </r>
    <r>
      <rPr>
        <vertAlign val="superscript"/>
        <sz val="11"/>
        <color rgb="FF524B43"/>
        <rFont val="Bankia Light"/>
      </rPr>
      <t xml:space="preserve"> </t>
    </r>
    <r>
      <rPr>
        <b/>
        <vertAlign val="superscript"/>
        <sz val="9"/>
        <color rgb="FF524B43"/>
        <rFont val="Bankia"/>
      </rPr>
      <t>(*)</t>
    </r>
  </si>
  <si>
    <t>variación APRs anual</t>
  </si>
  <si>
    <r>
      <t xml:space="preserve">Requisitos de capital </t>
    </r>
    <r>
      <rPr>
        <b/>
        <vertAlign val="superscript"/>
        <sz val="9"/>
        <color rgb="FF524B43"/>
        <rFont val="Bankia"/>
      </rPr>
      <t>(**)</t>
    </r>
  </si>
  <si>
    <t>Riesgo de crédito (excluido riesgo de crédito de contraparte)</t>
  </si>
  <si>
    <t>Del que, por el método estándar (SA)</t>
  </si>
  <si>
    <t>Del que, por el método FIRB (Foundation Internal Rating Based)</t>
  </si>
  <si>
    <t>Del que, por el método AIRB (Advanced Internal Rating Based)</t>
  </si>
  <si>
    <t>Del que, Renta Variable IRB bajo el método simple o IMA</t>
  </si>
  <si>
    <t>Riesgo de contraparte</t>
  </si>
  <si>
    <t>Del que, por el método estándar</t>
  </si>
  <si>
    <t>Del que, por el método de los modelos internos (IMM)</t>
  </si>
  <si>
    <t>Del que, CVA</t>
  </si>
  <si>
    <t>Riesgo de liquidación</t>
  </si>
  <si>
    <t>Exposición de titulización en banking book</t>
  </si>
  <si>
    <t>Del cual, por el método basado en calificaciones internas (IRB)</t>
  </si>
  <si>
    <t>Del cual, por el método estándar (SA)</t>
  </si>
  <si>
    <t>Riesgo de mercado</t>
  </si>
  <si>
    <t>Grandes Exposiciones</t>
  </si>
  <si>
    <t>Riesgo operacional</t>
  </si>
  <si>
    <t>Del cual, por el método del indicador básico</t>
  </si>
  <si>
    <t>Del cual, por el método estándar /estándar alternativo</t>
  </si>
  <si>
    <t>Importes por debajo de los umbrales de deducción (sujeto a ponderación por riesgo del 250%)</t>
  </si>
  <si>
    <t>Ajuste mínimo (suelo)</t>
  </si>
  <si>
    <t>Total</t>
  </si>
  <si>
    <r>
      <t>(*)</t>
    </r>
    <r>
      <rPr>
        <sz val="8"/>
        <color rgb="FF524B43"/>
        <rFont val="Bankia Light"/>
      </rPr>
      <t xml:space="preserve"> Activos ponderados por riesgo en periodo transitorio.</t>
    </r>
  </si>
  <si>
    <r>
      <t>(**)</t>
    </r>
    <r>
      <rPr>
        <sz val="8"/>
        <color rgb="FF524B43"/>
        <rFont val="Bankia Light"/>
      </rPr>
      <t xml:space="preserve"> Los requisitos de capital se han calculado como el 8% de los APRs de acuerdo al artículo 92 de la CRR.</t>
    </r>
  </si>
  <si>
    <t>Tabla 15</t>
  </si>
  <si>
    <t>Importe pertinente</t>
  </si>
  <si>
    <t>Activos totales según los estados financieros publicados</t>
  </si>
  <si>
    <t xml:space="preserve">Ajuste por entes que se consolidan a efectos contables, pero que quedan fuera del ámbito de consolidación reglamentaria </t>
  </si>
  <si>
    <t xml:space="preserve">(Ajuste por activos fiduciarios reconocidos en el balance conforme al marco contable aplicable, pero excluidos de la medida de la exposición correspondiente a la ratio de apalancamiento con arreglo al artículo 429, apartado 13, del Reglamento (UE) nº 575/2013) </t>
  </si>
  <si>
    <t xml:space="preserve">Ajustes por instrumentos financieros derivados </t>
  </si>
  <si>
    <t xml:space="preserve">Ajuste por operaciones de financiación de valores (SFT) </t>
  </si>
  <si>
    <t>Ajuste por partidas fuera de balance (es decir, conversión de las exposiciones fuera de balance a equivalentes crediticios)</t>
  </si>
  <si>
    <t>UE-6a</t>
  </si>
  <si>
    <t>(Ajuste por exposiciones intragrupo excluidas de la medida de la exposición total correspondiente a la ratio de apalancamiento con arreglo al artículo 429, apartado 7, del Reglamento (UE) nº 575/2013)</t>
  </si>
  <si>
    <t>UE-6b</t>
  </si>
  <si>
    <t>(Ajuste por exposiciones excluidas de la medida de la exposición total correspondiente a la ratio de apalancamiento con arreglo al artículo 429, apartado 14, del Reglamento (UE) nº 575/2013)</t>
  </si>
  <si>
    <t xml:space="preserve">Otros ajustes </t>
  </si>
  <si>
    <t>Medida de la exposición total correspondiente a la ratio de apalancamiento</t>
  </si>
  <si>
    <t>Resumen de la conciliación de los activos contables y las exposiciones correspondientes a la ratio de apalancamiento (LRSum)</t>
  </si>
  <si>
    <t>Desglose de exposiciones dentro de balance (excluidos derivados, SFT y exposiciones excluidas) (LRSpl)</t>
  </si>
  <si>
    <t>Tabla 16</t>
  </si>
  <si>
    <t>Exposiciones correspondientes al ratio de apalancamiento RRC</t>
  </si>
  <si>
    <t>EU-1</t>
  </si>
  <si>
    <t>Exposiciones totales dentro del balance (excluidos derivados, SFT y exposiciones excluidas), de las cuales:</t>
  </si>
  <si>
    <t>EU-2</t>
  </si>
  <si>
    <t xml:space="preserve">Exposiciones de la cartera de negociación </t>
  </si>
  <si>
    <t>EU-3</t>
  </si>
  <si>
    <t xml:space="preserve">Exposiciones bancarias de la cuales: </t>
  </si>
  <si>
    <t>EU-4</t>
  </si>
  <si>
    <t xml:space="preserve">Bonos garantizados </t>
  </si>
  <si>
    <t>EU-5</t>
  </si>
  <si>
    <t xml:space="preserve">Exposiciones asimiladas a exposiciones frente a emisores soberanos </t>
  </si>
  <si>
    <t>EU-6</t>
  </si>
  <si>
    <t xml:space="preserve">Exposiciones frente a administraciones regionales, bancos multilaterales de desarrollo, organizaciones internacionales y entes del sector público no asimilados a exposiciones frente a emisores soberanos </t>
  </si>
  <si>
    <t>EU-7</t>
  </si>
  <si>
    <t xml:space="preserve">Entidades </t>
  </si>
  <si>
    <t>EU-8</t>
  </si>
  <si>
    <t xml:space="preserve">Garantizadas por hipotecas sobre bienes inmuebles </t>
  </si>
  <si>
    <t>EU-9</t>
  </si>
  <si>
    <t xml:space="preserve">Exposiciones minoristas </t>
  </si>
  <si>
    <t>EU-10</t>
  </si>
  <si>
    <t xml:space="preserve">Empresas </t>
  </si>
  <si>
    <t>EU-11</t>
  </si>
  <si>
    <t xml:space="preserve">Exposiciones en situación de impago </t>
  </si>
  <si>
    <t>EU-12</t>
  </si>
  <si>
    <t>Otras exposiciones (por ejemplo, renta variable, titulizaciones y otros activos que no sean obligaciones crediticias)</t>
  </si>
  <si>
    <t xml:space="preserve">Exposiciones dentro de balance (excluidos los derivados y las SFT) </t>
  </si>
  <si>
    <t xml:space="preserve">Partidas dentro de balance (excluidos derivados, SFT y activos fiduciarios, pero incluidas garantías reales) </t>
  </si>
  <si>
    <t xml:space="preserve">(Importes de activos deducidos para determinar el capital de nivel 1) </t>
  </si>
  <si>
    <t>Exposiciones totales dentro de balance (excluidos derivados, SFT y activos fiduciarios) (suma de las líneas 1 y 2)</t>
  </si>
  <si>
    <t xml:space="preserve">Coste de reposición asociado a todas las operaciones con derivados (es decir, neto del margen de variación en efectivo admisible) </t>
  </si>
  <si>
    <t xml:space="preserve">Importe de la adición por la exposición futura potencial asociada a todas las operaciones con derivados (método de valoración a precios de mercado) </t>
  </si>
  <si>
    <t>UE-5a</t>
  </si>
  <si>
    <t>Exposición determinada según el método de la exposición original</t>
  </si>
  <si>
    <t xml:space="preserve">Garantías reales aportadas en conexión con derivados cuando se deduzcan de los activos del balance conforme al marco contable aplicable </t>
  </si>
  <si>
    <t xml:space="preserve">(Deducciones de activos pendientes de cobro por el margen de variación en efectivo aportado en operaciones con derivados) </t>
  </si>
  <si>
    <t xml:space="preserve">(Componente ECC excluido de exposiciones de negociación compensadas por el cliente) </t>
  </si>
  <si>
    <t>Importe nocional efectivo ajustado de los derivados de crédito suscritos</t>
  </si>
  <si>
    <t xml:space="preserve">(Compensaciones nocionales efectivas ajustadas y deducciones de adiciones por derivados de crédito suscritos) </t>
  </si>
  <si>
    <t xml:space="preserve">Exposiciones totales a derivados (suma de las líneas 4 a 10) </t>
  </si>
  <si>
    <t xml:space="preserve">Exposiciones por SFT </t>
  </si>
  <si>
    <t xml:space="preserve">Activos SFT brutos (sin reconocimiento de compensación), tras ajustes por operaciones contables de venta </t>
  </si>
  <si>
    <t>(Importe neto del efectivo por pagar y del efectivo por cobrar en activos SFT brutos)</t>
  </si>
  <si>
    <t>Exposición al riesgo de crédito de contraparte por activos SFT</t>
  </si>
  <si>
    <t>UE-14a</t>
  </si>
  <si>
    <t xml:space="preserve">Excepción para SFT: Exposición al riesgo de crédito de contraparte conforme al artículo 429 ter, apartado 4, y al artículo 222 del Reglamento (UE) nº 575/2013 </t>
  </si>
  <si>
    <t xml:space="preserve">Exposiciones por operaciones como agente </t>
  </si>
  <si>
    <t>UE-15a</t>
  </si>
  <si>
    <t>(Componente ECC excluido de exposiciones por SFT compensadas por el cliente)</t>
  </si>
  <si>
    <t xml:space="preserve">Exposiciones totales por SFT (suma de las líneas 12 a 15a) </t>
  </si>
  <si>
    <t xml:space="preserve">Exposiciones fuera de balance valoradas por su importe nocional bruto </t>
  </si>
  <si>
    <t>(Ajustes por conversión a equivalentes crediticios)</t>
  </si>
  <si>
    <t xml:space="preserve">Otras exposiciones fuera de balance (suma de las líneas 17 y 18) </t>
  </si>
  <si>
    <t>UE-19a</t>
  </si>
  <si>
    <t>(Exposiciones intragrupo [base individual] excluidas conforme al artículo 429, apartado 7, del Reglamento (UE) nº 575/2013 [tanto dentro como fuera de balance])</t>
  </si>
  <si>
    <t>UE-19b</t>
  </si>
  <si>
    <t xml:space="preserve">(Exposiciones excluidas conforme al artículo 429, apartado 14, del Reglamento (UE) nº 575/2013 [tanto dentro como fuera de balance]) </t>
  </si>
  <si>
    <t xml:space="preserve">Capital y medida de la exposición total </t>
  </si>
  <si>
    <t xml:space="preserve">Capital de nivel 1 </t>
  </si>
  <si>
    <t xml:space="preserve">Medida de la exposición total correspondientes a la ratio de apalancamiento (suma de las líneas 3, 11, 16, 19, EU-19a y EU-19b) </t>
  </si>
  <si>
    <t>Ratio de apalancamiento</t>
  </si>
  <si>
    <t>Elección de las disposiciones transitorias e importe de los elementos fiduciarios dados de baja</t>
  </si>
  <si>
    <t>EU-23</t>
  </si>
  <si>
    <t xml:space="preserve">Elección de las disposiciones transitorias para la definición de la medida del capital </t>
  </si>
  <si>
    <t>SI</t>
  </si>
  <si>
    <t>EU-24</t>
  </si>
  <si>
    <t xml:space="preserve">Importe de los elementos fiduciarios dados de baja con arreglo al artículo 429, apartado 11, del Reglamento (UE) n.o 575/2013 </t>
  </si>
  <si>
    <t>Tabla 17</t>
  </si>
  <si>
    <t>Cuadro divulgativo común de la ratio de apalancamiento (LRCom)</t>
  </si>
  <si>
    <t>Tabla 18</t>
  </si>
  <si>
    <r>
      <t>Millones de €</t>
    </r>
    <r>
      <rPr>
        <b/>
        <sz val="9"/>
        <color rgb="FF524B43"/>
        <rFont val="Bankia-Medium"/>
      </rPr>
      <t> </t>
    </r>
  </si>
  <si>
    <t>Valor neto de las exposiciones al final del periodo</t>
  </si>
  <si>
    <t>Exposiciones netas medias durante el periodo</t>
  </si>
  <si>
    <t>Administraciones centrales o bancos centrales</t>
  </si>
  <si>
    <t>Entidades</t>
  </si>
  <si>
    <t>Empresas</t>
  </si>
  <si>
    <t>De las cuales: Financiación especializada</t>
  </si>
  <si>
    <t>De las cuales: PYME</t>
  </si>
  <si>
    <t>Exposiciones minoristas</t>
  </si>
  <si>
    <t xml:space="preserve">     Garantizadas por bienes inmuebles</t>
  </si>
  <si>
    <t xml:space="preserve">     PYME</t>
  </si>
  <si>
    <t xml:space="preserve">     No PYME</t>
  </si>
  <si>
    <t xml:space="preserve">     Renovables admisibles</t>
  </si>
  <si>
    <t xml:space="preserve">     Otras exposiciones minoristas</t>
  </si>
  <si>
    <t>Exposiciones de renta variable</t>
  </si>
  <si>
    <t>Total método IRB</t>
  </si>
  <si>
    <t>Administraciones regionales o autoridades locales</t>
  </si>
  <si>
    <t>Entidades del sector público</t>
  </si>
  <si>
    <t>Bancos multilaterales de desarrollo</t>
  </si>
  <si>
    <t>Organizaciones internacionales</t>
  </si>
  <si>
    <t>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</si>
  <si>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</si>
  <si>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</si>
  <si>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</si>
  <si>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</si>
  <si>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</si>
  <si>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</si>
  <si>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Total método estándar</t>
  </si>
  <si>
    <t>Importe neto medio y total de las exposiciones (CRB-B)</t>
  </si>
  <si>
    <t xml:space="preserve"> EUROPA</t>
  </si>
  <si>
    <t>AMÉRICA DEL NORTE</t>
  </si>
  <si>
    <t>OTRAS ÁREAS</t>
  </si>
  <si>
    <r>
      <t>Millones de euros</t>
    </r>
    <r>
      <rPr>
        <b/>
        <i/>
        <sz val="9"/>
        <color rgb="FF524B43"/>
        <rFont val="Bankia-Medium"/>
      </rPr>
      <t> </t>
    </r>
  </si>
  <si>
    <t>TOTAL EUROPA</t>
  </si>
  <si>
    <t>España</t>
  </si>
  <si>
    <t>Francia</t>
  </si>
  <si>
    <t>Reino Unido</t>
  </si>
  <si>
    <t>Italia</t>
  </si>
  <si>
    <t>Alemania</t>
  </si>
  <si>
    <t>Otros países de Europa</t>
  </si>
  <si>
    <t>TOTAL AMÉRICA DEL NORTE</t>
  </si>
  <si>
    <t>Estados Unidos</t>
  </si>
  <si>
    <t>México</t>
  </si>
  <si>
    <t>Otros países de América del Norte</t>
  </si>
  <si>
    <t>Exposiciones garantizadas por hipotecas sobre bienes inmuebles</t>
  </si>
  <si>
    <t>Desglose geográfico de las exposiciones (CRB-C)</t>
  </si>
  <si>
    <t>Tabla 19</t>
  </si>
  <si>
    <t>Tabla 20</t>
  </si>
  <si>
    <t>Concentración de las exposiciones por sector o tipo de contraparte (CRB-D)</t>
  </si>
  <si>
    <r>
      <t>Millones de euros</t>
    </r>
    <r>
      <rPr>
        <b/>
        <i/>
        <sz val="7"/>
        <color rgb="FF524B43"/>
        <rFont val="Bankia-Medium"/>
      </rPr>
      <t> </t>
    </r>
  </si>
  <si>
    <t>Agricultura</t>
  </si>
  <si>
    <t>Industrias extractivas</t>
  </si>
  <si>
    <t>Industria manufacturera</t>
  </si>
  <si>
    <t>Suministro de energía eléctrica</t>
  </si>
  <si>
    <t>Suministro de agua</t>
  </si>
  <si>
    <t>Construcción</t>
  </si>
  <si>
    <t xml:space="preserve">Comercio </t>
  </si>
  <si>
    <t>Transporte y almacenamiento</t>
  </si>
  <si>
    <t>Hostelería</t>
  </si>
  <si>
    <t>Información y comunicaciones</t>
  </si>
  <si>
    <t>Actividades inmobiliarias</t>
  </si>
  <si>
    <t>Actividades profesionales</t>
  </si>
  <si>
    <t>Actividades administrativas</t>
  </si>
  <si>
    <t>Administración pública</t>
  </si>
  <si>
    <t>Educación</t>
  </si>
  <si>
    <t>Actividades artísticas</t>
  </si>
  <si>
    <t>Otros servicios</t>
  </si>
  <si>
    <t xml:space="preserve">Actividades de hogares </t>
  </si>
  <si>
    <t>Organismos extrate-rritoriales.</t>
  </si>
  <si>
    <t>Personas Físicas y Otros</t>
  </si>
  <si>
    <t>Valor de la exposición neta</t>
  </si>
  <si>
    <t>Millones de euros</t>
  </si>
  <si>
    <t>A la vista</t>
  </si>
  <si>
    <t>&lt;= 1 año</t>
  </si>
  <si>
    <t xml:space="preserve">&gt; 1 año </t>
  </si>
  <si>
    <t>&lt;= 5 años</t>
  </si>
  <si>
    <t>&gt; 5 años</t>
  </si>
  <si>
    <t>Sin vencimiento establecido</t>
  </si>
  <si>
    <t>Tabla 21</t>
  </si>
  <si>
    <t>Distribución de las exposiciones por vencimiento residual (CRB-E)</t>
  </si>
  <si>
    <t>Valores contables brutos de</t>
  </si>
  <si>
    <t xml:space="preserve">Ajuste por riesgo de crédito </t>
  </si>
  <si>
    <t>Fallidos</t>
  </si>
  <si>
    <t>acumulados</t>
  </si>
  <si>
    <t>Valores netos</t>
  </si>
  <si>
    <t>Garantizadas por bienes inmuebles</t>
  </si>
  <si>
    <t>PYME</t>
  </si>
  <si>
    <t>No PYME</t>
  </si>
  <si>
    <t>Renovables admisibles</t>
  </si>
  <si>
    <t>Otras exposiciones minoristas</t>
  </si>
  <si>
    <t>De las cuales: Préstamos</t>
  </si>
  <si>
    <t>De las cuales: Valores representativos de deuda</t>
  </si>
  <si>
    <t>De las cuales: Exposiciones fuera de balance</t>
  </si>
  <si>
    <t>Tabla 22</t>
  </si>
  <si>
    <t>Calidad crediticia de las exposiciones por categoría de exposición e instrumento (CR1-A)</t>
  </si>
  <si>
    <t>Tabla 23</t>
  </si>
  <si>
    <t>Agricultura, ganadería, silvicultura y pesca</t>
  </si>
  <si>
    <t>Suministro de energía eléctrica, gas, vapor y aire acondicionado</t>
  </si>
  <si>
    <t>Comercio al por mayor y al por menor</t>
  </si>
  <si>
    <t>Actividades financieras y de seguros</t>
  </si>
  <si>
    <t>Actividades profesionales, científicas y técnicas</t>
  </si>
  <si>
    <t>Actividades administrativas y servicios auxiliares</t>
  </si>
  <si>
    <t>Administración pública y defensa; seguridad social obligatoria</t>
  </si>
  <si>
    <t>Actividades sanitarias y de servicios sociales</t>
  </si>
  <si>
    <t>Actividades artísticas, recreativas y de entretenimiento</t>
  </si>
  <si>
    <t>Actividades de los hogares como empleadores; actividades indiferenciadas de hogares que producen bienes y servicios para uso propio</t>
  </si>
  <si>
    <t>Actividades de organizaciones y cuerpos extraterritoriales</t>
  </si>
  <si>
    <t>Personas físicas y Otros</t>
  </si>
  <si>
    <t>Calidad crediticia de las exposiciones por sector o tipos de contraparte (CR1-B)</t>
  </si>
  <si>
    <t>Tabla 25</t>
  </si>
  <si>
    <t>Tabla 24</t>
  </si>
  <si>
    <t>Fallidos acumulados</t>
  </si>
  <si>
    <t>Calidad crediticia de las exposiciones por zona geográfica (CR1-C)</t>
  </si>
  <si>
    <t>≤ 30 días</t>
  </si>
  <si>
    <t>&gt; 1 año</t>
  </si>
  <si>
    <t>Valores representativos de deuda</t>
  </si>
  <si>
    <t>Total exposiciones</t>
  </si>
  <si>
    <t>Exposiciones fuera de balance</t>
  </si>
  <si>
    <t>Tabla 26</t>
  </si>
  <si>
    <t>Tabla 27</t>
  </si>
  <si>
    <t>Tabla 28</t>
  </si>
  <si>
    <t>Tabla 29</t>
  </si>
  <si>
    <t>Exposiciones no garantizadas</t>
  </si>
  <si>
    <t>Exposiciones garantizadas</t>
  </si>
  <si>
    <t>Exposiciones cubiertas con garantías reales</t>
  </si>
  <si>
    <t>Exposiciones cubiertas con garantías financieras</t>
  </si>
  <si>
    <t>Exposiciones garantizadas con bienes inmuebles</t>
  </si>
  <si>
    <t>Exposiciones garantizadas con derivados de crédito</t>
  </si>
  <si>
    <t>Total préstamos</t>
  </si>
  <si>
    <t>Total valores representativos de deuda</t>
  </si>
  <si>
    <t>De las cuales: en situación de default</t>
  </si>
  <si>
    <t>Técnicas de reducción del riesgo de crédito (CR3)</t>
  </si>
  <si>
    <t>Exposiciones antes de aplicar el factor de conversión del crédito y la reducción del riesgo de crédito</t>
  </si>
  <si>
    <t>Exposiciones después de aplicar el factor de conversión del crédito y la reducción del riesgo de crédito</t>
  </si>
  <si>
    <t>APR y densidad de los APR</t>
  </si>
  <si>
    <t>Importe en balance</t>
  </si>
  <si>
    <t>Importe fuera de balance</t>
  </si>
  <si>
    <t>APR</t>
  </si>
  <si>
    <t>Densidad de los APR</t>
  </si>
  <si>
    <t>Administraciones regionales o autoridades locales;</t>
  </si>
  <si>
    <t>Exposiciones asociadas a riesgos particularmente elevados</t>
  </si>
  <si>
    <t>Entidades y empresas con evaluación crediticia a corto plazo</t>
  </si>
  <si>
    <t>Otras partidas</t>
  </si>
  <si>
    <t>Exposición al riesgo de crédito y efectos de la reducción del riesgo de crédito en método estándar (CR4)</t>
  </si>
  <si>
    <t>Tabla 30</t>
  </si>
  <si>
    <t>Ponderación de riesgo</t>
  </si>
  <si>
    <t>De las cuales:</t>
  </si>
  <si>
    <t>Otras</t>
  </si>
  <si>
    <t>Deducidas</t>
  </si>
  <si>
    <t>Exposiciones y ponderaciones de riesgo bajo método estándar (CR5)</t>
  </si>
  <si>
    <t>Tabla 31</t>
  </si>
  <si>
    <t>Tabla 32</t>
  </si>
  <si>
    <t>Método</t>
  </si>
  <si>
    <r>
      <t xml:space="preserve">EAD </t>
    </r>
    <r>
      <rPr>
        <b/>
        <sz val="7"/>
        <color rgb="FF524B43"/>
        <rFont val="Bankia"/>
      </rPr>
      <t>(MM€)</t>
    </r>
  </si>
  <si>
    <t>%EAD</t>
  </si>
  <si>
    <t>IRB Avanzado</t>
  </si>
  <si>
    <t>IRB Básico</t>
  </si>
  <si>
    <t>Método Estándar</t>
  </si>
  <si>
    <t>EAD por método de cálculo</t>
  </si>
  <si>
    <t>Tabla 33</t>
  </si>
  <si>
    <t>Tabla 34</t>
  </si>
  <si>
    <t>Escala de PD</t>
  </si>
  <si>
    <t>Exposición bruta original incluida en el balance</t>
  </si>
  <si>
    <t>Exposición fuera de balance antes de aplicar el factor de conversión del crédito</t>
  </si>
  <si>
    <t>Factor de conversión del crédito medio</t>
  </si>
  <si>
    <t>EAD después de la reducción del riesgo de crédito y de aplicar el factor de conversión del crédito</t>
  </si>
  <si>
    <t>(%)</t>
  </si>
  <si>
    <t>Número de deudores (Uds.)</t>
  </si>
  <si>
    <t>(años)</t>
  </si>
  <si>
    <t xml:space="preserve"> (%)</t>
  </si>
  <si>
    <t>Pérdida Esperada</t>
  </si>
  <si>
    <t>Ajustes de valor y provisiones</t>
  </si>
  <si>
    <t>Gobiernos centrales – FIRB</t>
  </si>
  <si>
    <t>0.00 to &lt;0.15</t>
  </si>
  <si>
    <t>0.15 to &lt;0.25</t>
  </si>
  <si>
    <t>0.25 to &lt;0.50</t>
  </si>
  <si>
    <t>0.50 to &lt;0.75</t>
  </si>
  <si>
    <t>0.75 to &lt;2.50</t>
  </si>
  <si>
    <t>2.50 to &lt;10.00</t>
  </si>
  <si>
    <t>10.00 to &lt;100.00</t>
  </si>
  <si>
    <t>100.00 (Default)</t>
  </si>
  <si>
    <t>Instituciones – FIRB</t>
  </si>
  <si>
    <t>Exposiciones avanzadas por categoría e intervalo de probabilidad de Default (CR6)</t>
  </si>
  <si>
    <t>Instituciones - AIRB</t>
  </si>
  <si>
    <t>Corporates SME - AIRB</t>
  </si>
  <si>
    <t>Corporates Otros - AIRB</t>
  </si>
  <si>
    <t>Retail - Garantizado SME – AIRB</t>
  </si>
  <si>
    <t>Retail - Garantizado no SME – AIRB</t>
  </si>
  <si>
    <t>Retail - Qualifying revolving – AIRB</t>
  </si>
  <si>
    <t>Retail – Otros – AIRB</t>
  </si>
  <si>
    <t>Financiación especializada</t>
  </si>
  <si>
    <t>Categorías regulatorias</t>
  </si>
  <si>
    <t>Vencimiento residual</t>
  </si>
  <si>
    <t>Ponderación del riesgo</t>
  </si>
  <si>
    <t>Importe de la exposición</t>
  </si>
  <si>
    <t>Pérdida esperada</t>
  </si>
  <si>
    <t>Categoría 1</t>
  </si>
  <si>
    <t>Inferior a 2,5 años</t>
  </si>
  <si>
    <t>Igual o superior a 2,5 años</t>
  </si>
  <si>
    <t>Categoría 2</t>
  </si>
  <si>
    <t>Categoría 3</t>
  </si>
  <si>
    <t>Categoría 4</t>
  </si>
  <si>
    <t>Categoría 5</t>
  </si>
  <si>
    <t>Renta variable según el método simple de ponderación de riesgo</t>
  </si>
  <si>
    <t>Categorías</t>
  </si>
  <si>
    <t>Requeri-mientos de capital</t>
  </si>
  <si>
    <t>Exposiciones de renta variable privada</t>
  </si>
  <si>
    <t>Exposiciones de renta variable negociada en mercados organizados</t>
  </si>
  <si>
    <t>Otras exposiciones de renta variable</t>
  </si>
  <si>
    <t>Importe de los APRs</t>
  </si>
  <si>
    <t>Requerimientos de Capital</t>
  </si>
  <si>
    <t>Tamaño del activo</t>
  </si>
  <si>
    <t>Calidad del activo</t>
  </si>
  <si>
    <t>Actualización del modelo</t>
  </si>
  <si>
    <t>Metodología y política</t>
  </si>
  <si>
    <t>Adquisiciones y enajenaciones</t>
  </si>
  <si>
    <t>Variaciones del tipo de cambio</t>
  </si>
  <si>
    <t>Otros</t>
  </si>
  <si>
    <t>En %</t>
  </si>
  <si>
    <t>Fecha</t>
  </si>
  <si>
    <t>ODF</t>
  </si>
  <si>
    <t>Moody's</t>
  </si>
  <si>
    <t>Interno Bankia</t>
  </si>
  <si>
    <t>EDF</t>
  </si>
  <si>
    <t>Tabla 37</t>
  </si>
  <si>
    <t>Tabla 38</t>
  </si>
  <si>
    <t>Vivienda</t>
  </si>
  <si>
    <t>Promotores</t>
  </si>
  <si>
    <t>Mediana Empresa</t>
  </si>
  <si>
    <t>Pequeña Empresa</t>
  </si>
  <si>
    <t>Tabla 39</t>
  </si>
  <si>
    <t>Pruebas retrospectivas de la PD por categoría de exposición (CR9)</t>
  </si>
  <si>
    <t>Categoría de exposición</t>
  </si>
  <si>
    <t>Intervalo de PD</t>
  </si>
  <si>
    <t>Equivalente de calificación externa</t>
  </si>
  <si>
    <t>PD media ponderada por EAD</t>
  </si>
  <si>
    <t>Media aritmética de la PD por deudor</t>
  </si>
  <si>
    <t>Tasa de default anual histórica media</t>
  </si>
  <si>
    <t>Cierre del ejercicio anterior</t>
  </si>
  <si>
    <t>Cierre del ejercicio</t>
  </si>
  <si>
    <t>AAA a A-</t>
  </si>
  <si>
    <t>A- a BBB+</t>
  </si>
  <si>
    <t>BBB+ a BBB-</t>
  </si>
  <si>
    <t>BBB- a BB+</t>
  </si>
  <si>
    <t>BB+ a BB-</t>
  </si>
  <si>
    <t>BB- a B-</t>
  </si>
  <si>
    <t>B- a C</t>
  </si>
  <si>
    <t>D</t>
  </si>
  <si>
    <t>Instituciones</t>
  </si>
  <si>
    <t>Deudores en default durante el ejercicio (Uds.)</t>
  </si>
  <si>
    <t>IRB BÁSICO</t>
  </si>
  <si>
    <t>IRB AVANZADO</t>
  </si>
  <si>
    <t>Corporates - SME</t>
  </si>
  <si>
    <t>Retail garantizado por hipotecas SME</t>
  </si>
  <si>
    <t>Retail garantizado por hipotecas no-SME</t>
  </si>
  <si>
    <t xml:space="preserve">Retail - Qualifying revolving </t>
  </si>
  <si>
    <t>Retail - Otros</t>
  </si>
  <si>
    <t>Tabla 40</t>
  </si>
  <si>
    <t>Nocional</t>
  </si>
  <si>
    <t>Coste de reposición /valor actual de mercado</t>
  </si>
  <si>
    <t>Posible exposición crediticia futura</t>
  </si>
  <si>
    <t>EPE efectiva</t>
  </si>
  <si>
    <t>Multiplicador</t>
  </si>
  <si>
    <t>EAD post CRM</t>
  </si>
  <si>
    <t>APRs</t>
  </si>
  <si>
    <t>Valoración a precios de mercado</t>
  </si>
  <si>
    <t>Exposición original</t>
  </si>
  <si>
    <t>Método estándar</t>
  </si>
  <si>
    <t>IMM (para derivados y SFTs)</t>
  </si>
  <si>
    <t>Método simple para colaterales de naturaleza financiera (para SFTs)</t>
  </si>
  <si>
    <t>Método amplio para colaterales de naturaleza financiera (para SFTs)</t>
  </si>
  <si>
    <t>VaR para SFTs</t>
  </si>
  <si>
    <t>Exposición al riesgo de contraparte en función del método (CCR1)</t>
  </si>
  <si>
    <t>EAD después de la reducción del riesgo de crédito</t>
  </si>
  <si>
    <t>Exposiciones a entidades de contrapartida central cualificadas (ECCC) (total)</t>
  </si>
  <si>
    <t>Las exposiciones por operaciones con entidades de contrapartida central cualificadas (ECCC) (excluidos el margen inicial y las contribuciones al fondo de garantía frente a incumplimientos); de las cuales</t>
  </si>
  <si>
    <t>i) Derivados OTC</t>
  </si>
  <si>
    <t>ii) Derivados negociables en un mercado regulado</t>
  </si>
  <si>
    <t>iii) Operaciones de financiación de valores</t>
  </si>
  <si>
    <t>iv) Conjuntos de operaciones compensables en los que se haya aprobado la compensación entre productos</t>
  </si>
  <si>
    <t>Margen inicial segregado</t>
  </si>
  <si>
    <t>Margen inicial no segregado</t>
  </si>
  <si>
    <t>Contribuciones desembolsadas al fondo de garantía frente a incumplimientos</t>
  </si>
  <si>
    <t>Cálculo alternativo de los requerimientos de fondos propios por exposiciones</t>
  </si>
  <si>
    <t>Exposiciones a entidades de contrapartida central no cualificadas (total)</t>
  </si>
  <si>
    <t>Tabla 41</t>
  </si>
  <si>
    <t>Valor total de las exposiciones frente a ECC (CCR8)</t>
  </si>
  <si>
    <t>De las cuales: sin calificación</t>
  </si>
  <si>
    <t>En millones €</t>
  </si>
  <si>
    <t>Tabla 42</t>
  </si>
  <si>
    <t>Valor de las exposiciones al riesgo de contraparte por cartera regulatoria y riesgo (CCR3)</t>
  </si>
  <si>
    <t>Exposiciones FIRB</t>
  </si>
  <si>
    <t>En millones € y %</t>
  </si>
  <si>
    <t>100.00 (default)</t>
  </si>
  <si>
    <t>Exposiciones AIRB</t>
  </si>
  <si>
    <t>Corporates Otros</t>
  </si>
  <si>
    <t>Corporates SME</t>
  </si>
  <si>
    <t>Tabla 43</t>
  </si>
  <si>
    <t>Exposiciones al riesgo de contraparte por cartera y escala de PD (CCR4)</t>
  </si>
  <si>
    <t>Valor razonable positivo bruto o importe en libros neto</t>
  </si>
  <si>
    <t>Beneficios de la compensación</t>
  </si>
  <si>
    <t>Exposición crediticia actual compensada</t>
  </si>
  <si>
    <t>Garantías reales mantenidas</t>
  </si>
  <si>
    <t>Exposición crediticia neta</t>
  </si>
  <si>
    <t>Derivados</t>
  </si>
  <si>
    <t>Operaciones de financiación de valores</t>
  </si>
  <si>
    <t>Tabla 44</t>
  </si>
  <si>
    <t>Tabla 45</t>
  </si>
  <si>
    <t>Composición de las garantías reales para las exposiciones al riesgo de contraparte (CCR5-B)</t>
  </si>
  <si>
    <t>Garantías Reales utilizadas en operaciones de derivados</t>
  </si>
  <si>
    <t>Garantías reales usadas en operaciones de financiación de valores</t>
  </si>
  <si>
    <t>Valor razonable de las garantías reales recibidas</t>
  </si>
  <si>
    <t>Valor razonable de las garantías reales entregadas</t>
  </si>
  <si>
    <t>Segregadas</t>
  </si>
  <si>
    <t>No segregadas</t>
  </si>
  <si>
    <t>Entidades financieras</t>
  </si>
  <si>
    <t>Entidades no financieras</t>
  </si>
  <si>
    <t>Entidades Contrapartida Central</t>
  </si>
  <si>
    <t>Tabla 46</t>
  </si>
  <si>
    <t>Importe de requerimientos por CVA (CCR2)</t>
  </si>
  <si>
    <t>Valor de Exposición</t>
  </si>
  <si>
    <t>Capital</t>
  </si>
  <si>
    <t xml:space="preserve">Total de carteras sujetas al método avanzado </t>
  </si>
  <si>
    <t xml:space="preserve">i) Componente VaR (incluido multiplicador ×3) </t>
  </si>
  <si>
    <t xml:space="preserve">ii) Componente SVaR (incluido multiplicador ×3) </t>
  </si>
  <si>
    <t xml:space="preserve">Todas las carteras sujetas al método estándar </t>
  </si>
  <si>
    <t xml:space="preserve">Basado en el método de la exposición original </t>
  </si>
  <si>
    <t xml:space="preserve">Total sujeto al requerimiento de capital por CVA </t>
  </si>
  <si>
    <t>Dispuesto en balance</t>
  </si>
  <si>
    <t>Fuera de balance</t>
  </si>
  <si>
    <t>Tabla 47</t>
  </si>
  <si>
    <t>Posiciones de titulización por método</t>
  </si>
  <si>
    <t>Tabla 48</t>
  </si>
  <si>
    <t xml:space="preserve"> Método </t>
  </si>
  <si>
    <t xml:space="preserve"> Deducción de RR. PP. </t>
  </si>
  <si>
    <t xml:space="preserve"> Ponderación 1.250% </t>
  </si>
  <si>
    <t>Tabla 49</t>
  </si>
  <si>
    <t>Tabla 50</t>
  </si>
  <si>
    <t>Titulización</t>
  </si>
  <si>
    <t>Tipo</t>
  </si>
  <si>
    <t>Importe total originado</t>
  </si>
  <si>
    <t>Importe total vivo</t>
  </si>
  <si>
    <t>AYT CAJAMURCIA HIPOTECARIO II, FTA</t>
  </si>
  <si>
    <t>Tradicional</t>
  </si>
  <si>
    <t>AYT CAJA GRANADA HIPOTECARIO I, FTA</t>
  </si>
  <si>
    <t>MADRID RESIDENCIAL I, FTA</t>
  </si>
  <si>
    <t>BANCAJA 8 FTA</t>
  </si>
  <si>
    <t>BANCAJA 11 FTA</t>
  </si>
  <si>
    <t>MADRID RMBS IV, FTA</t>
  </si>
  <si>
    <t>MBS BANCAJA 6 FTA</t>
  </si>
  <si>
    <t>BANCAJA 9 FTA</t>
  </si>
  <si>
    <t>BANCAJA 10 FTA</t>
  </si>
  <si>
    <t>MADRID RMBS II, FTA</t>
  </si>
  <si>
    <t>TDA 27, FTA</t>
  </si>
  <si>
    <t>BANCAJA 7 FTA</t>
  </si>
  <si>
    <t>BANCAJA 13 FTA</t>
  </si>
  <si>
    <t>MBS BANCAJA 4 FTA</t>
  </si>
  <si>
    <t>MBS BANCAJA 3 FTA</t>
  </si>
  <si>
    <t>MADRID RMBS III, FTA</t>
  </si>
  <si>
    <t>AYT CAJAMURCIA HIPOTECARIO I, FTA</t>
  </si>
  <si>
    <t>MADRID RMBS I, FTA</t>
  </si>
  <si>
    <t>MADRID RESIDENCIAL II, FTA</t>
  </si>
  <si>
    <t>Listado de titulizaciones originadas vivas</t>
  </si>
  <si>
    <t>Tabla 51</t>
  </si>
  <si>
    <t>Requerimientos de capital</t>
  </si>
  <si>
    <t>Modelos internos</t>
  </si>
  <si>
    <t>Requisito adicional asociado al modelo</t>
  </si>
  <si>
    <t>Tabla 52</t>
  </si>
  <si>
    <t>Requerimientos de recursos propios mínimos por riesgo de posición, riesgo de liquidación y entrega de la cartera de negociación</t>
  </si>
  <si>
    <t>Tabla 53</t>
  </si>
  <si>
    <t>VaR (el mayor de los valores a o b)</t>
  </si>
  <si>
    <t>(a)</t>
  </si>
  <si>
    <t>VaR del día anterior (artículo 365, apartado 1, del RRC (VaRt-1))</t>
  </si>
  <si>
    <t>(b)</t>
  </si>
  <si>
    <t>Media del VaR diario (artículo 365, apartado 1, del RRC) de cada uno de los 60 días hábiles anteriores (VaRavg) x factor de multiplicación (mc) con arreglo a lo dispuesto en el artículo 366 del RRC.</t>
  </si>
  <si>
    <t>SVaR (el mayor de los valores a o b)</t>
  </si>
  <si>
    <t>El último SVaR (artículo 365, apartado 2, del RRC (SVaRt-1))</t>
  </si>
  <si>
    <t>Media del SVaR (artículo 365, apartado 2, del RRC) durante los 60 días hábiles anteriores (SVaRavg) x factor de multiplicación (ms) (artículo 366 del RRC).</t>
  </si>
  <si>
    <t>IRC (el mayor de los valores a o b)</t>
  </si>
  <si>
    <t>Valor IRC más reciente (riesgos de incumplimiento y de migración incrementales calculados con arreglo a lo dispuesto en el artículo 370 y el artículo 371 del RRC).</t>
  </si>
  <si>
    <t>Media de la cifra del IRC durante las 12 semanas anteriores</t>
  </si>
  <si>
    <t>Comprehensive risk measure (el mayor de los valores a, b y c)</t>
  </si>
  <si>
    <t>La cifra de riesgo más reciente para la cartera de negociación de correlación (artículo 377 del RRC)</t>
  </si>
  <si>
    <t>La media de la cifra de riesgo para la cartera de negociación de correlación durante las doce semanas anteriores</t>
  </si>
  <si>
    <t>(c)</t>
  </si>
  <si>
    <t>El 8 % del requerimiento de fondos propios en el método estándar de la cifra de riesgo más reciente para la cartera de negociación de correlación (artículo 338, apartado 4, del RRC)</t>
  </si>
  <si>
    <t>Otros (recargo regulatorio)</t>
  </si>
  <si>
    <t>Riesgo de Mercado según el modelo IMA (MR2-A)</t>
  </si>
  <si>
    <t>VaR</t>
  </si>
  <si>
    <t>SVaR</t>
  </si>
  <si>
    <t>IRC</t>
  </si>
  <si>
    <t>CRM</t>
  </si>
  <si>
    <t>Total APRs</t>
  </si>
  <si>
    <t>Total capital</t>
  </si>
  <si>
    <t>Variación de los niveles de riesgo</t>
  </si>
  <si>
    <t>Actualizaciones/variaciones en el modelo</t>
  </si>
  <si>
    <t>Tabla 54</t>
  </si>
  <si>
    <t>Estado de flujos de APR distribuidos por exposiciones de riesgo de mercado según el modelo IMA (MR2-B)</t>
  </si>
  <si>
    <t>Tabla 55</t>
  </si>
  <si>
    <t>VaR (10 day 99%)</t>
  </si>
  <si>
    <t>Valor máximo</t>
  </si>
  <si>
    <t>Valor medio</t>
  </si>
  <si>
    <t>Valor mínimo</t>
  </si>
  <si>
    <t>Cierre del periodo</t>
  </si>
  <si>
    <t>SVaR (10 day 99%)</t>
  </si>
  <si>
    <t>IRC (99.9%)</t>
  </si>
  <si>
    <t>Comprehensive risk capital charge (99.9%)</t>
  </si>
  <si>
    <t>Valores según el método IMA para las carteras de negociación (MR3)</t>
  </si>
  <si>
    <t>Tabla 56</t>
  </si>
  <si>
    <t>Comparación de las estimaciones del VaR con pérdidas y ganancias (MR4)</t>
  </si>
  <si>
    <t>Tipo de evento con riesgo operacional</t>
  </si>
  <si>
    <t>% de pérdidas</t>
  </si>
  <si>
    <t>Ejecución, entrega y gestión de procesos</t>
  </si>
  <si>
    <t xml:space="preserve">Prácticas con clientes, productos y servicios </t>
  </si>
  <si>
    <t>Fraude externo</t>
  </si>
  <si>
    <t>Tabla 57</t>
  </si>
  <si>
    <t>Tabla 58</t>
  </si>
  <si>
    <t>Valor en libros</t>
  </si>
  <si>
    <t xml:space="preserve">    Instrumentos de capital </t>
  </si>
  <si>
    <t xml:space="preserve">  Participaciones  </t>
  </si>
  <si>
    <t xml:space="preserve">    Entidades asociadas </t>
  </si>
  <si>
    <t xml:space="preserve">    Entidades multigrupo </t>
  </si>
  <si>
    <t xml:space="preserve">    Entidades del Grupo </t>
  </si>
  <si>
    <t xml:space="preserve">  TOTAL </t>
  </si>
  <si>
    <t>Participaciones e instrumentos de capital</t>
  </si>
  <si>
    <t>Tabla 59</t>
  </si>
  <si>
    <t xml:space="preserve"> ACTIVOS CON CARGAS </t>
  </si>
  <si>
    <t xml:space="preserve"> ACTIVOS SIN CARGAS </t>
  </si>
  <si>
    <t xml:space="preserve"> IMPORTE EN LIBROS </t>
  </si>
  <si>
    <t xml:space="preserve"> VALOR RAZONABLE </t>
  </si>
  <si>
    <r>
      <t xml:space="preserve"> Activos de la entidad declarante </t>
    </r>
    <r>
      <rPr>
        <b/>
        <sz val="11"/>
        <color rgb="FF524B43"/>
        <rFont val="Arial Narrow"/>
        <family val="2"/>
      </rPr>
      <t> </t>
    </r>
  </si>
  <si>
    <r>
      <t>  Instrumentos de patrimonio</t>
    </r>
    <r>
      <rPr>
        <sz val="10"/>
        <color rgb="FF524B43"/>
        <rFont val="Arial Narrow"/>
        <family val="2"/>
      </rPr>
      <t> </t>
    </r>
  </si>
  <si>
    <r>
      <t>  Valores representativos de deuda</t>
    </r>
    <r>
      <rPr>
        <sz val="10"/>
        <color rgb="FF524B43"/>
        <rFont val="Arial Narrow"/>
        <family val="2"/>
      </rPr>
      <t> </t>
    </r>
  </si>
  <si>
    <t>de los cuales: bonos garantizados</t>
  </si>
  <si>
    <t>de los cuales: bonos de titulización de activos</t>
  </si>
  <si>
    <t>de los cuales: emitidos por administraciones públicas</t>
  </si>
  <si>
    <t>de las cuales: emitidos por sociedades financieras</t>
  </si>
  <si>
    <t>de las cuales: emitidos por sociedades no financieras</t>
  </si>
  <si>
    <t>  Otros activos</t>
  </si>
  <si>
    <t>Valor en libros y valor razonable de los activos con cargas y sin cargas</t>
  </si>
  <si>
    <t>Tabla 60</t>
  </si>
  <si>
    <t xml:space="preserve"> Valor razonable de las garantías reales recibidas o de los valores representativos de deuda propios emitidos con cargas</t>
  </si>
  <si>
    <t xml:space="preserve"> Valor razonable de las garantías reales recibidas o de los valores representativos de deuda propios emitidos disponibles para cargas </t>
  </si>
  <si>
    <t xml:space="preserve"> Garantías reales recibidas por la entidad declarante </t>
  </si>
  <si>
    <t xml:space="preserve"> Préstamos a la vista</t>
  </si>
  <si>
    <r>
      <t> Instrumentos de patrimonio</t>
    </r>
    <r>
      <rPr>
        <sz val="10"/>
        <color rgb="FF524B43"/>
        <rFont val="Arial Narrow"/>
        <family val="2"/>
      </rPr>
      <t> </t>
    </r>
  </si>
  <si>
    <r>
      <t> Valores representativos de deuda</t>
    </r>
    <r>
      <rPr>
        <sz val="10"/>
        <color rgb="FF524B43"/>
        <rFont val="Arial Narrow"/>
        <family val="2"/>
      </rPr>
      <t> </t>
    </r>
  </si>
  <si>
    <t> de los cuales: bonos garantizados</t>
  </si>
  <si>
    <t> de los cuales: bonos de titulización de activos</t>
  </si>
  <si>
    <t> de los cuales: emitidos por administraciones públicas</t>
  </si>
  <si>
    <t> de las cuales: emitidos por sociedades financieras</t>
  </si>
  <si>
    <t> de las cuales: emitidos por sociedades no financieras</t>
  </si>
  <si>
    <r>
      <t> Préstamos y anticipos distintos de préstamos a la vista</t>
    </r>
    <r>
      <rPr>
        <sz val="10"/>
        <color rgb="FF524B43"/>
        <rFont val="Arial Narrow"/>
        <family val="2"/>
      </rPr>
      <t> </t>
    </r>
  </si>
  <si>
    <r>
      <t> Otras garantías reales recibidas</t>
    </r>
    <r>
      <rPr>
        <sz val="10"/>
        <color rgb="FF524B43"/>
        <rFont val="Arial Narrow"/>
        <family val="2"/>
      </rPr>
      <t> </t>
    </r>
  </si>
  <si>
    <t xml:space="preserve"> Valores representativos de deuda propios emitidos distintos de bonos garantizados o bonos de titulización de activos propios </t>
  </si>
  <si>
    <t>Valor razonable de las garantías recibidas disponibles para cargas</t>
  </si>
  <si>
    <t xml:space="preserve"> Pasivos correspondientes, pasivos contingentes o valores prestados </t>
  </si>
  <si>
    <t xml:space="preserve"> Activos, garantías reales recibidas y valores representativos de deuda propios emitidos distintos de bonos garantizados y de bonos de titulización de activos con cargas </t>
  </si>
  <si>
    <t xml:space="preserve"> Importe en libros de pasivos financieros seleccionados </t>
  </si>
  <si>
    <t>Valor en libros de los pasivos financieros emitidos</t>
  </si>
  <si>
    <t>Tabla 61</t>
  </si>
  <si>
    <t>Tabla 62</t>
  </si>
  <si>
    <t>ÁREAS DE NEGOCIO</t>
  </si>
  <si>
    <t>Banca inversión</t>
  </si>
  <si>
    <t>Banca comercial</t>
  </si>
  <si>
    <t>Gestión de activos</t>
  </si>
  <si>
    <t>Número de empleados incluidos en el Colectivo Identificado</t>
  </si>
  <si>
    <t xml:space="preserve">Remuneración total </t>
  </si>
  <si>
    <t>Colectivo Identificado por áreas de negocio</t>
  </si>
  <si>
    <t>COLECTIVO IDENTIFICADO</t>
  </si>
  <si>
    <t>Consejeros ejecutivos</t>
  </si>
  <si>
    <t>Consejeros no ejecutivos</t>
  </si>
  <si>
    <t>Resto empleados</t>
  </si>
  <si>
    <t>1. Número de empleados incluidos en el Colectivo Identificado</t>
  </si>
  <si>
    <t>De los que: Altos directivos</t>
  </si>
  <si>
    <t>De los que: En funciones de control</t>
  </si>
  <si>
    <t>2. Importe de la remuneración fija total</t>
  </si>
  <si>
    <t>3.1 En metálico</t>
  </si>
  <si>
    <t>4.1 En metálico</t>
  </si>
  <si>
    <t>5. Importe del ajuste explícito ex post por desempeño aplicado en el año para las remuneraciones devengadas en años previos</t>
  </si>
  <si>
    <t>6. Remuneración variable garantizada</t>
  </si>
  <si>
    <t>6.1 Número de destinatarios de remuneración variable garantizada</t>
  </si>
  <si>
    <t>6.2 Importe total de remuneración variable garantizada en el año</t>
  </si>
  <si>
    <t>7. Indemnizaciones por despido</t>
  </si>
  <si>
    <t>7.1 Número de destinatarios de indemnizaciones por despido</t>
  </si>
  <si>
    <t>8. Aportaciones a sistemas de previsión</t>
  </si>
  <si>
    <t>9. Beneficios discrecionales de pensiones</t>
  </si>
  <si>
    <t>9.1 Número de destinatarios de beneficios discrecionales de pensiones</t>
  </si>
  <si>
    <t>9.2 Importe total de beneficios discrecionales de pensiones</t>
  </si>
  <si>
    <t>Tabla 63</t>
  </si>
  <si>
    <t>Remuneraciones del Colectivo Identificado</t>
  </si>
  <si>
    <t xml:space="preserve">Nombre de la entidad </t>
  </si>
  <si>
    <t>Consolidación proporcional</t>
  </si>
  <si>
    <t>Integración global</t>
  </si>
  <si>
    <t>Resumen de las diferencias en los ámbitos de consolidación (entidad a entidad) (LI3)</t>
  </si>
  <si>
    <t>Bankia SA</t>
  </si>
  <si>
    <t>9a</t>
  </si>
  <si>
    <t>9b</t>
  </si>
  <si>
    <t>20b</t>
  </si>
  <si>
    <t>En la fila 1 se indica el número exacto de empleados que corresponde.</t>
  </si>
  <si>
    <t>HIPERVÍNCULO</t>
  </si>
  <si>
    <t>TOTAL VALOR PONDERADO</t>
  </si>
  <si>
    <t xml:space="preserve"> Tabla 2</t>
  </si>
  <si>
    <t>Ratio de Eficiencia</t>
  </si>
  <si>
    <t xml:space="preserve"> Tabla 3</t>
  </si>
  <si>
    <t>Tabla 2</t>
  </si>
  <si>
    <t>BFA</t>
  </si>
  <si>
    <t>Institucional español</t>
  </si>
  <si>
    <t>Institucional extranjero</t>
  </si>
  <si>
    <t xml:space="preserve">Minoristas </t>
  </si>
  <si>
    <t>Principales accionistas de Bankia por tipología de inversor</t>
  </si>
  <si>
    <t xml:space="preserve">Deducciones phase-in (con disposiciones transitorias) </t>
  </si>
  <si>
    <t>Deducciones phase-in (con disposiciones transitorias)</t>
  </si>
  <si>
    <t>dic.-19</t>
  </si>
  <si>
    <t>Bancos Multilaterales de desarrollo</t>
  </si>
  <si>
    <t>Ajuste por riesgo de crédito</t>
  </si>
  <si>
    <t>Cargos por ajustes por riesgo de crédito del periodo (*)</t>
  </si>
  <si>
    <t>Exposiciones que no están default</t>
  </si>
  <si>
    <t>Cargos por ajustes por riesgo de crédito (*)</t>
  </si>
  <si>
    <t>Exposiciones que no están en default</t>
  </si>
  <si>
    <t>acumu-</t>
  </si>
  <si>
    <t>lados</t>
  </si>
  <si>
    <r>
      <t> </t>
    </r>
    <r>
      <rPr>
        <b/>
        <i/>
        <sz val="7"/>
        <color rgb="FF524B43"/>
        <rFont val="Bankia"/>
      </rPr>
      <t>Millones de €</t>
    </r>
  </si>
  <si>
    <t xml:space="preserve">Exposiciones que no están en default </t>
  </si>
  <si>
    <t>Importe en libros bruto/importe nominal de las exposiciones reestructuradas o refinanciadas</t>
  </si>
  <si>
    <t>Deterioro de valor acumulado, cambios acumulados negativos en el valor razonable debidos al riesgo de crédito y provisiones</t>
  </si>
  <si>
    <t>Garantías reales recibidas y garantías financieras recibidas sobre exposiciones reestructuradas o refinanciadas</t>
  </si>
  <si>
    <t>No dudosas</t>
  </si>
  <si>
    <t>Dudosas</t>
  </si>
  <si>
    <t>en situación</t>
  </si>
  <si>
    <t>de defaul</t>
  </si>
  <si>
    <t>con deterioro</t>
  </si>
  <si>
    <t>de valor</t>
  </si>
  <si>
    <t>Préstamos y anticipos</t>
  </si>
  <si>
    <t>Bancos centrales</t>
  </si>
  <si>
    <t>Administraciones públicas</t>
  </si>
  <si>
    <t>Entidades de crédito</t>
  </si>
  <si>
    <t>Otras sociedades financieras</t>
  </si>
  <si>
    <t>Sociedades no financieras</t>
  </si>
  <si>
    <t>Hogares</t>
  </si>
  <si>
    <t>Compromisos de préstamo concedidos</t>
  </si>
  <si>
    <t>Calidad crediticia de las exposiciones reestructuradas o refinanciadas</t>
  </si>
  <si>
    <t>Importe en libros bruto/importe nominal</t>
  </si>
  <si>
    <t>Exposiciones no dudosas</t>
  </si>
  <si>
    <t>Exposiciones  dudosas</t>
  </si>
  <si>
    <t>No vencidas</t>
  </si>
  <si>
    <t>o vencidas</t>
  </si>
  <si>
    <t>Vencidas</t>
  </si>
  <si>
    <t>&gt; 30 días</t>
  </si>
  <si>
    <t>≤ 90 días</t>
  </si>
  <si>
    <t>Pago</t>
  </si>
  <si>
    <t>improbable</t>
  </si>
  <si>
    <t>vencidas</t>
  </si>
  <si>
    <t>&gt; 90días</t>
  </si>
  <si>
    <t>≤ 180 días</t>
  </si>
  <si>
    <t>días ≤ 1 año</t>
  </si>
  <si>
    <t>≤ 2 años</t>
  </si>
  <si>
    <t>&gt; 2 años</t>
  </si>
  <si>
    <t>≤ 5 años</t>
  </si>
  <si>
    <t>≤ 7 años</t>
  </si>
  <si>
    <t>&gt; 7 años</t>
  </si>
  <si>
    <t>De las que: Pymes</t>
  </si>
  <si>
    <t>Datos obtenidos de Estados FINREP</t>
  </si>
  <si>
    <t xml:space="preserve"> &gt; 180</t>
  </si>
  <si>
    <t xml:space="preserve">De las cuales: </t>
  </si>
  <si>
    <t>no vencidas o</t>
  </si>
  <si>
    <t>default</t>
  </si>
  <si>
    <t>situación de</t>
  </si>
  <si>
    <t>Calidad crediticia de las exposiciones dudosas y no dudosas según número de días transcurridos desde su vencimiento</t>
  </si>
  <si>
    <t xml:space="preserve">Emisor </t>
  </si>
  <si>
    <t xml:space="preserve">Identificador único (por ejemplo, CUSIP, ISIN o identificador Bloomberg para la colocación privada de valores) </t>
  </si>
  <si>
    <t xml:space="preserve">Legislación aplicable al instrumento </t>
  </si>
  <si>
    <t xml:space="preserve">Normas transitorias del RRC </t>
  </si>
  <si>
    <t xml:space="preserve">Normas del RRC posteriores a la transición </t>
  </si>
  <si>
    <t xml:space="preserve">Admisibles a título individual/ (sub)consolidado/individual y (sub)consolidado </t>
  </si>
  <si>
    <t xml:space="preserve">Tipo de instrumento (cada país especificará los tipos pertinentes) </t>
  </si>
  <si>
    <t xml:space="preserve">Importe reconocido en el capital reglamentario (moneda en millones, en la fecha de la última notificación) </t>
  </si>
  <si>
    <t>Importe nominal de instrumento</t>
  </si>
  <si>
    <t>Precio de emisión</t>
  </si>
  <si>
    <t>Precio de reembolso</t>
  </si>
  <si>
    <t>Clasificación contable</t>
  </si>
  <si>
    <t>Fecha de emisión inicial</t>
  </si>
  <si>
    <t>Perpetuos o con vencimiento establecido</t>
  </si>
  <si>
    <t xml:space="preserve">Fecha de vencimiento inicial </t>
  </si>
  <si>
    <t xml:space="preserve">Opción de compra del emisor sujeta a la aprobación previa de las autoridades de supervisión </t>
  </si>
  <si>
    <t xml:space="preserve">Fecha opcional de ejercicio de la opción de compra, fechas de ejercicio contingentes e importe a reembolsar </t>
  </si>
  <si>
    <t xml:space="preserve">Fechas de ejercicio posteriores, si procede </t>
  </si>
  <si>
    <t xml:space="preserve">Dividendo o cupón fijo o variable </t>
  </si>
  <si>
    <t xml:space="preserve">Tipo de interés del cupón y cualquier índice conexo </t>
  </si>
  <si>
    <t xml:space="preserve">Existencia de limitaciones al pago de dividendos </t>
  </si>
  <si>
    <t xml:space="preserve">Plenamente discrecional, parcialmente discrecional u obligatorio (en términos de calendario) </t>
  </si>
  <si>
    <t xml:space="preserve">Plenamente discrecional, parcialmente discrecional u obligatorio (en términos de importe) </t>
  </si>
  <si>
    <t xml:space="preserve">Existencia de un incremento del cupón u otros incentivos al reembolso </t>
  </si>
  <si>
    <t xml:space="preserve">Acumulativo o no acumulativo </t>
  </si>
  <si>
    <t xml:space="preserve">Convertible o no convertible </t>
  </si>
  <si>
    <t xml:space="preserve">Si son convertibles, factor (es) que desencadenan la conversión </t>
  </si>
  <si>
    <t xml:space="preserve">Si son convertibles, total o parcialmente </t>
  </si>
  <si>
    <t xml:space="preserve">Si son convertibles, tipo de conversión aplicable </t>
  </si>
  <si>
    <t xml:space="preserve">Si son convertibles, conversión obligatoria u opcional </t>
  </si>
  <si>
    <t xml:space="preserve">Si son convertibles, especifíquese el tipo de instrumento en que se pueden convertir </t>
  </si>
  <si>
    <t xml:space="preserve">Si son convertibles, especifíquese el emisor del instrumento en que se convierte </t>
  </si>
  <si>
    <t xml:space="preserve">Características de la depreciación </t>
  </si>
  <si>
    <t xml:space="preserve">En caso de depreciación, factor (es) que la desencadenan </t>
  </si>
  <si>
    <t xml:space="preserve">En caso de depreciación, total o parcial </t>
  </si>
  <si>
    <t xml:space="preserve">En caso de depreciación, permanente o temporal </t>
  </si>
  <si>
    <t xml:space="preserve">Si la depreciación es provisional, descripción del mecanismo de apreciación </t>
  </si>
  <si>
    <t>Posición en la jerarquía de subordinación en la liquidación (especifíquese el tipo de instrumento de rango inmediatamente superior)</t>
  </si>
  <si>
    <t xml:space="preserve">Características no conformes tras la transición </t>
  </si>
  <si>
    <t xml:space="preserve">En caso afirmativo, especifíquense las características no conformes </t>
  </si>
  <si>
    <t>Tabla 68</t>
  </si>
  <si>
    <t>Principales características de los instrumentos de capital</t>
  </si>
  <si>
    <t>Método de consolidación contable</t>
  </si>
  <si>
    <t>Método de consolidación prudencial</t>
  </si>
  <si>
    <t>Descripción de la entidad</t>
  </si>
  <si>
    <t>Ni consolidada ni deducida</t>
  </si>
  <si>
    <t>Deducida</t>
  </si>
  <si>
    <t>Tabla 67</t>
  </si>
  <si>
    <t>Tabla 66</t>
  </si>
  <si>
    <t>Demás altos directivos y Asimilados</t>
  </si>
  <si>
    <t>1.1 En metálico</t>
  </si>
  <si>
    <t>Exposiciones dudosas y no dudosas y provisiones relacionadas</t>
  </si>
  <si>
    <t>Garantías reales obtenidas mediante toma de posesión y procesos de ejecución</t>
  </si>
  <si>
    <t>Comparativa ODFs-EDFs 2013-2019</t>
  </si>
  <si>
    <t>EDF y ODF periodo 2014-2019</t>
  </si>
  <si>
    <t xml:space="preserve"> Tabla 66 </t>
  </si>
  <si>
    <t>Retribución variable diferida</t>
  </si>
  <si>
    <t>Activos financieros a valor razonable con cambios en otro resultado global</t>
  </si>
  <si>
    <t>Activos financieros a coste amortizado</t>
  </si>
  <si>
    <t>Activos financieros no destinados a negociación valorados obligatoriamente a valor razonable con cambios en resultados</t>
  </si>
  <si>
    <t>Depósitos minoristas y depósitos de pequeñas empresas, de los cuales:</t>
  </si>
  <si>
    <t>Exposiciones frente a entidades y empresas con evaluación crediticia a c/p</t>
  </si>
  <si>
    <r>
      <t> </t>
    </r>
    <r>
      <rPr>
        <b/>
        <i/>
        <sz val="9"/>
        <color rgb="FF524B43"/>
        <rFont val="Bankia"/>
      </rPr>
      <t>Millones de €</t>
    </r>
  </si>
  <si>
    <t>Fallidos parciales acumulados</t>
  </si>
  <si>
    <t>Garantías reales y financieras recibidas</t>
  </si>
  <si>
    <t>Exposiciones dudosas</t>
  </si>
  <si>
    <t>Exposiciones no dudosas - Deterioro de valor acumulado y provisiones</t>
  </si>
  <si>
    <t xml:space="preserve">Exposiciones dudosas - Deterioro de valor acumulado, cambios acumulados negativos en el valor razonable debidos al riesgo de crédito y provisiones </t>
  </si>
  <si>
    <t>Sobre exposiciones no dudosas</t>
  </si>
  <si>
    <t>Sobre exposiciones dudosas</t>
  </si>
  <si>
    <t>De las cuales: en fase 1</t>
  </si>
  <si>
    <t>De las cuales: en fase 2</t>
  </si>
  <si>
    <t>Demás altos directivos y asimilados</t>
  </si>
  <si>
    <t>4. Importe de la remuneración variable diferida</t>
  </si>
  <si>
    <t>Tabla 65</t>
  </si>
  <si>
    <t xml:space="preserve">De la que: Remuneración variable </t>
  </si>
  <si>
    <t>Tabla 64</t>
  </si>
  <si>
    <t xml:space="preserve"> Bonos garantizados y bonos de titulización de activos propios emitidos y aún no pignorados </t>
  </si>
  <si>
    <t xml:space="preserve"> TOTAL DE ACTIVOS, GARANTÍAS REALES RECIBIDAS Y VALORES REPRESENTATIVOS DE DEUDA PROPIOS EMITIDOS </t>
  </si>
  <si>
    <t xml:space="preserve">Activos financieros a valor razonable con cambios en otro resultado global  </t>
  </si>
  <si>
    <t>APR diciembre 2019</t>
  </si>
  <si>
    <t>Millones €</t>
  </si>
  <si>
    <t>PD Media</t>
  </si>
  <si>
    <t>Número de deudores</t>
  </si>
  <si>
    <t>LGD Media</t>
  </si>
  <si>
    <t>Vencimiento medio</t>
  </si>
  <si>
    <t>PD Media (%)</t>
  </si>
  <si>
    <t>LGD Media (%)</t>
  </si>
  <si>
    <t xml:space="preserve">Densidad de los APR </t>
  </si>
  <si>
    <t xml:space="preserve">En millones €                     </t>
  </si>
  <si>
    <r>
      <t> </t>
    </r>
    <r>
      <rPr>
        <b/>
        <i/>
        <sz val="9"/>
        <color rgb="FF524B43"/>
        <rFont val="Bankia"/>
      </rPr>
      <t>En millones €</t>
    </r>
  </si>
  <si>
    <t>De los cuales: nuevos deudores (Uds.)</t>
  </si>
  <si>
    <t>Deudores en default durante ejercicio (Uds.)</t>
  </si>
  <si>
    <t>Corporates - Otros</t>
  </si>
  <si>
    <t>Tabla 36</t>
  </si>
  <si>
    <t>PD media</t>
  </si>
  <si>
    <t>LGD media</t>
  </si>
  <si>
    <t>Tabla 35</t>
  </si>
  <si>
    <t>De las cuales:
sin calificación</t>
  </si>
  <si>
    <t>Valor contable bruto de las exposiciones en situación de default</t>
  </si>
  <si>
    <t>Préstamos y valores representativos de deuda que han pasado a situación de default o cuyo valor se ha deteriorado desde el último periodo de referencia</t>
  </si>
  <si>
    <t>Reclasificación a situación de no default</t>
  </si>
  <si>
    <t>Importes reconocidos como fallidos</t>
  </si>
  <si>
    <t>Otros cambios</t>
  </si>
  <si>
    <t>Cambios en el saldo de los préstamos y valores representativos de deuda en situación de default y cuyo valor se ha deteriorado (CR2-B)</t>
  </si>
  <si>
    <t xml:space="preserve">Ajuste acumulado por riesgo de crédito </t>
  </si>
  <si>
    <t>Aumentos debidos a dotaciones para pérdidas crediticias estimadas durante el periodo</t>
  </si>
  <si>
    <t>Disminuciones debidas a importes para pérdidas crediticias estimadas revertidos durante el periodo</t>
  </si>
  <si>
    <t>Disminuciones debidas a los importes aplicados con cargo a los ajustes acumulados por riesgo de crédito</t>
  </si>
  <si>
    <t>Transferencias entre ajustes por riesgo de crédito</t>
  </si>
  <si>
    <t>Impacto de las diferencias de cambio</t>
  </si>
  <si>
    <t>Combinaciones de negocio, incluidas las adquisiciones y las enajenaciones de filiales</t>
  </si>
  <si>
    <t>Otros ajustes</t>
  </si>
  <si>
    <t>Recuperaciones de ajustes por riesgo de crédito registradas directamente en la cuenta de resultados</t>
  </si>
  <si>
    <t>Ajustes por riesgo de crédito específico registrados directamente en la cuenta de resultados</t>
  </si>
  <si>
    <t>Cambios en el saldo de los ajustes por riesgo de crédito (CR2-A)</t>
  </si>
  <si>
    <t>Garantías reales obtenidas mediante toma de posesión</t>
  </si>
  <si>
    <t>Valor en el momento del reconocimiento inicial</t>
  </si>
  <si>
    <t>Cambios acumulados negativos</t>
  </si>
  <si>
    <t>Inmovilizado material</t>
  </si>
  <si>
    <t>Otras diferentes de las clasificadas como inmovilizado material</t>
  </si>
  <si>
    <t>Bienes inmuebles residenciales</t>
  </si>
  <si>
    <t>Bienes inmuebles comerciales</t>
  </si>
  <si>
    <t>Bienes muebles (automóviles, barcos, etc.)</t>
  </si>
  <si>
    <t>Instrumentos de patrimonio y de deuda</t>
  </si>
  <si>
    <r>
      <rPr>
        <i/>
        <sz val="9"/>
        <color rgb="FF524B43"/>
        <rFont val="Bankia Light"/>
      </rPr>
      <t>Cobertura de flujos de efectivo y resto ajustes prudenciales</t>
    </r>
    <r>
      <rPr>
        <i/>
        <sz val="9"/>
        <color rgb="FF524B43"/>
        <rFont val="Bankia"/>
      </rPr>
      <t xml:space="preserve"> </t>
    </r>
  </si>
  <si>
    <t xml:space="preserve">Ganancias o(-) pérdidas actuariales en planes de pensiones de  prestaciones definidas </t>
  </si>
  <si>
    <t>En las filas 2 y 3, los importes se declaran en miles de euros redondeados.</t>
  </si>
  <si>
    <t>De las cuales: en fase 3</t>
  </si>
  <si>
    <t>Actividades sanitarias</t>
  </si>
  <si>
    <t xml:space="preserve"> </t>
  </si>
  <si>
    <t>INTRODUCCIÓN Y DISPOSICIONES GENERALES</t>
  </si>
  <si>
    <t>REQUERIMIENTOS GENERALES DE INFORMACIÓN</t>
  </si>
  <si>
    <t>INFORMACION DE RECURSOS PROPIOS COMPUTABLES</t>
  </si>
  <si>
    <t>INFORMACION SOBRE LOS REQUERIMIENTOS DE RECURSOS PROPIOS</t>
  </si>
  <si>
    <t>INFORMACION SOBRE LOS RIESGOS DE CRÉDITO, CONTRAPARTE Y DILUCIÓN</t>
  </si>
  <si>
    <t>INFORMACIÓN SOBRE EL RIESGO DE MERCADO DE LA CARTERA DE NEGOCIACIÓN</t>
  </si>
  <si>
    <t>INFORMACIÓN SOBRE EL RIESGO OPERACIONAL</t>
  </si>
  <si>
    <t>INFORMACIÓN SOBRE PARTICIPACIONES E INSTRUMENTOS DE CAPITAL NO INCLUIDOS EN LA CARTERA DE NEGOCIACIÓN</t>
  </si>
  <si>
    <t>INFORMACIÓN SOBRE ACTIVOS LIBRES DE CARGAS</t>
  </si>
  <si>
    <t>INFORMACIÓN SOBRE REMUNERACIONES</t>
  </si>
  <si>
    <t>Comparación de los fondos propios y de las ratios de capital y de apalancamiento de las entidades con y sin la aplicación de las disposiciones transitorias de la NIIF 9 o de ECL análogas (NIIF9-FL)</t>
  </si>
  <si>
    <t>Plantilla NIIF 9-FL: Comparación de los fondos propios y de las ratios de capital y de apalancamiento de las entidades con y sin la aplicación de las disposiciones transitorias de la NIIF 9 o de ECL análogas</t>
  </si>
  <si>
    <t>Capital disponible (importes)</t>
  </si>
  <si>
    <t>Capital CET1</t>
  </si>
  <si>
    <t>Capital CET1 si no se hubieran aplicado las disposiciones transitorias de la NIIF 9 o de ECL análogas</t>
  </si>
  <si>
    <t>2a</t>
  </si>
  <si>
    <t>Capital CET1 si no se hubiera aplicado el tratamiento temporal de pérdidas y ganancias no realizadas valoradas a valor razonable con cambios en OCI (otro resultado global) de acuerdo con el artículo 468 del RRC</t>
  </si>
  <si>
    <t>Capital de nivel 1 (T1)</t>
  </si>
  <si>
    <t>Capital de nivel 1 (T1) si no se hubieran aplicado las disposiciones transitorias de la NIIF 9 o de ECL análogas</t>
  </si>
  <si>
    <t>4a</t>
  </si>
  <si>
    <t>Capital de nivel 1 (T1) si no se hubiera aplicado el tratamiento temporal de pérdidas y ganancias no realizadas valoradas a valor razonable con cambios en OCI (otro resultado global) de acuerdo con el artículo 468 del RRC</t>
  </si>
  <si>
    <t>Capital total</t>
  </si>
  <si>
    <t>Capital total si no se hubieran aplicado las disposiciones transitorias de la NIIF 9 o de ECL análogas</t>
  </si>
  <si>
    <t>6a</t>
  </si>
  <si>
    <t>Capital total si no se hubiera aplicado el tratamiento temporal de pérdidas y ganancias no realizadas valoradas a valor razonable con cambios en OCI (otro resultado global) de acuerdo con el artículo 468 del RRC</t>
  </si>
  <si>
    <t>Activos ponderados por riesgo (importes)</t>
  </si>
  <si>
    <t>Total activos ponderados por riesgo</t>
  </si>
  <si>
    <t>Total activos ponderados por riesgo si no se hubieran aplicado las disposiciones transitorias de la NIIF 9 o de ECL análogas</t>
  </si>
  <si>
    <t>Ratios de capital</t>
  </si>
  <si>
    <t>CET1 (en porcentaje del importe de la exposición al riesgo)</t>
  </si>
  <si>
    <t>CET1 (en porcentaje del importe de la exposición al riesgo) si no se hubieran aplicado las disposiciones transitorias de la NIIF 9 o de ECL análogas</t>
  </si>
  <si>
    <t>10a</t>
  </si>
  <si>
    <t>CET1 (en porcentaje del importe de la exposición al riesgo) si no se hubiera aplicado el tratamiento temporal de pérdidas y ganancias no realizadas valoradas a valor razonable con cambios en OCI (otro resultado global) de acuerdo con el artículo 468 del RRC</t>
  </si>
  <si>
    <t>Capital de nivel 1 (T1) (en porcentaje del importe de la exposición al riesgo)</t>
  </si>
  <si>
    <t>Capital de nivel 1 (T1) (en porcentaje del importe de la exposición al riesgo) si no se hubieran aplicado las disposiciones transitorias de la NIIF 9 o de ECL análogas</t>
  </si>
  <si>
    <t>12a</t>
  </si>
  <si>
    <t>Capital de nivel 1 (T1) (en porcentaje del importe de la exposición al riesgo) si no se hubiera aplicado el tratamiento temporal de pérdidas y ganancias no realizadas valoradas a valor razonable con cambios en OCI (otro resultado global) de acuerdo con el artículo 468 del RRC</t>
  </si>
  <si>
    <t>Capital total (en porcentaje del importe de la exposición al riesgo)</t>
  </si>
  <si>
    <t>Capital total (en porcentaje del importe de la exposición al riesgo) si no se hubieran aplicado las disposiciones transitorias de la NIIF 9 o de ECL análogas</t>
  </si>
  <si>
    <t>14a</t>
  </si>
  <si>
    <t>Capital total (en porcentaje del importe de la exposición al riesgo) si no se hubiera aplicado el tratamiento temporal de pérdidas y ganancias no realizadas valoradas a valor razonable con cambios en OCI (otro resultado global) de acuerdo con el artículo 468 del RRC</t>
  </si>
  <si>
    <t>Ratio de apalancamiento (*)</t>
  </si>
  <si>
    <t>Ratio de apalancamiento si no se hubieran aplicado las disposiciones transitorias de la NIIF 9 o de ECL análogas</t>
  </si>
  <si>
    <t>17a</t>
  </si>
  <si>
    <t>Ratio de apalancamiento  si no se hubiera aplicado el tratamiento temporal de pérdidas y ganancias no realizadas valoradas a valor razonable con cambios en OCI (otro resultado global) de acuerdo con el artículo 468 del RRC</t>
  </si>
  <si>
    <t>(*) Desde el 30 de septiembre de 2020 no se incluyen en el cálculo de la medida de la exposición correspondiente a la ratio de apalancamiento las exposciones frente a Bancos Centrales conforme al artículo 429, apartado 14 del Reglamento (UE) nº 575/2013</t>
  </si>
  <si>
    <t>Se recibe autorización del BCE para a partir del 30 de septiembre de 2020, revocar la decisión inicial de no aplicar las disposiciones transitorias de las Normas Internacionales de Información Financiera 9 (NIIF 9), establecidas en el artículo 473a del Reglamento (UE) No. 575/2013 del Parlamento Europeo y del Consejo y comenzar a aplicar plenamente las disposiciones transitorias, para todos los niveles de consolidación.</t>
  </si>
  <si>
    <t>De esta manera, a 30 de septiembre de 2020, la información de capital y de activos ponderados por riesgo (APRs), así como las ratios de capital y apalancamiento se calculan teniendo en cuenta las disposiciones transitorias definidas en el artículo 473 bis de la CRR y sus modificaciones, introducidas por el Reglamento 2020/873 del Parlamento y del Consejo de 24 de junio de 2020</t>
  </si>
  <si>
    <t>dic.-20</t>
  </si>
  <si>
    <t xml:space="preserve">Exposiciones a derivados </t>
  </si>
  <si>
    <t xml:space="preserve">Otras exposiciones fuera de balance </t>
  </si>
  <si>
    <t xml:space="preserve">Exposiciones excluidas de conformidad con el artículo 429, apartados 7 y 14, del Reglamento (UE) nº 575/2013 (tanto dentro como fuera de balance) </t>
  </si>
  <si>
    <t xml:space="preserve">Ratio de apalancamiento </t>
  </si>
  <si>
    <t>22a</t>
  </si>
  <si>
    <t>Ratio de apalancamiento (excluido el impacto de cualquier exclusión temporal aplicable a las exposiciones frente a bancos centrales)</t>
  </si>
  <si>
    <t>INFORMACIÓN SOBRE EXPOSICIONES SUJETAS A LAS MEDIDAS APLICADAS EN RESPUESTA A LA CRISIS DE LA COVID-19</t>
  </si>
  <si>
    <t>Información relativa a préstamos y anticipos sujetos a moratorias legislativas y no legislativas</t>
  </si>
  <si>
    <t>Desglose de préstamos y anticipos sujetos a moratorias legislativas y no legislativas en función del vencimiento residual de las moratorias</t>
  </si>
  <si>
    <t>Información relativa a préstamos y anticipos nuevos sujetos a programas de garantías públicas introducidos en respuesta de la crisis de la COVID-19</t>
  </si>
  <si>
    <t>Importe en libros bruto</t>
  </si>
  <si>
    <t>Deterioro de valor acumulado, cambios acumulados negativos en el valor razonable debidos al riesgo de crédito</t>
  </si>
  <si>
    <t xml:space="preserve">Importe en libros bruto </t>
  </si>
  <si>
    <t>Entradas a
exposiciones dudosas</t>
  </si>
  <si>
    <t>De los cuales:
exposiciones con medidas de reestructuración o refinanciación</t>
  </si>
  <si>
    <t>De los cuales:
Instrumentos con un aumento significativo del riesgo de crédito desde el reconocimiento inicial, pero sin deterioro crediticio (fase 2)</t>
  </si>
  <si>
    <t xml:space="preserve">De los cuales:
de pago improbable pero no vencido o vencido &lt;= 90 días </t>
  </si>
  <si>
    <t xml:space="preserve">De los cuales:
de pago improbable pero no vencidos o vencidos &lt;= 90 días </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</si>
  <si>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</si>
  <si>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</si>
  <si>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</si>
  <si>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</si>
  <si>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</si>
  <si>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</si>
  <si>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Del cual: 
moratorias legislativas</t>
  </si>
  <si>
    <t>Del cual: 
vencidoas</t>
  </si>
  <si>
    <t>Vencimiento residual de las moratorias</t>
  </si>
  <si>
    <t>&lt;= 3 meses</t>
  </si>
  <si>
    <t>&gt; 3 meses
&lt;= 6 meses</t>
  </si>
  <si>
    <t>&gt; 6 meses
&lt;= 9 meses</t>
  </si>
  <si>
    <t>&gt; 9 meses
&lt;= 12 meses</t>
  </si>
  <si>
    <t>Préstamos y anticipos a los que se ha ofrecido una moratoria</t>
  </si>
  <si>
    <t>Préstamos y anticipos sujetos a moratoria (concedida)</t>
  </si>
  <si>
    <t xml:space="preserve">    de los cuales: Garantizados por bienes inmuebles residenciales</t>
  </si>
  <si>
    <t xml:space="preserve">    de los cuales: Pequeñas y medianas empresas</t>
  </si>
  <si>
    <t xml:space="preserve">    de los cuales: Garantizados por bienes inmuebles comerciales</t>
  </si>
  <si>
    <t>Importe máximo de la garantía que puede considerarse</t>
  </si>
  <si>
    <t>Importe 
en libros bruto</t>
  </si>
  <si>
    <t>del cual: reestructurado o refinanciado</t>
  </si>
  <si>
    <t>Garantías públicas recibidas</t>
  </si>
  <si>
    <t>Préstamos y anticipos nuevos sujetos a programas de garantías públicas</t>
  </si>
  <si>
    <t>De los cuales EHQLA y HQLA hipotéticamente admisibles</t>
  </si>
  <si>
    <t xml:space="preserve">De los cuales EHQLA y HQLA </t>
  </si>
  <si>
    <t>%CAPITAL SOCIAL 31/12/2020</t>
  </si>
  <si>
    <t>Del cual, por los métodos basados en modelos internos (IMA)</t>
  </si>
  <si>
    <r>
      <t xml:space="preserve"> </t>
    </r>
    <r>
      <rPr>
        <b/>
        <sz val="7"/>
        <color rgb="FF524B43"/>
        <rFont val="Bankia Light"/>
      </rPr>
      <t xml:space="preserve">(*) </t>
    </r>
    <r>
      <rPr>
        <sz val="7"/>
        <color rgb="FF524B43"/>
        <rFont val="Bankia Light"/>
      </rPr>
      <t xml:space="preserve"> los cargos por ajustes de riesgo de crédito se han calculado como la variación de provisiones entre diciembre de 2020 y diciembre de 2019.</t>
    </r>
  </si>
  <si>
    <t>(*) los cargos por ajustes de riesgo de crédito se han calculado como la variación de provisiones entre diciembre de 2020 y diciembre de 2019.</t>
  </si>
  <si>
    <t>Saldo de apertura (31/12/2019)</t>
  </si>
  <si>
    <t>Saldo de cierre (31/12/2020)</t>
  </si>
  <si>
    <r>
      <t xml:space="preserve">Saldo de apertura </t>
    </r>
    <r>
      <rPr>
        <b/>
        <sz val="9"/>
        <color rgb="FF524B43"/>
        <rFont val="Bankia"/>
      </rPr>
      <t>(31/12/2019)</t>
    </r>
  </si>
  <si>
    <r>
      <t xml:space="preserve">Saldo de cierre </t>
    </r>
    <r>
      <rPr>
        <b/>
        <sz val="9"/>
        <color rgb="FF524B43"/>
        <rFont val="Bankia"/>
      </rPr>
      <t>(31/12/2020)</t>
    </r>
  </si>
  <si>
    <t>APR al inicio del periodo de referencia (31/12/2019)</t>
  </si>
  <si>
    <t>APR al cierre del periodo de referencia (31/12/2020)</t>
  </si>
  <si>
    <t>Comparativa ODFs-EDFs 2013-2020</t>
  </si>
  <si>
    <t>APR diciembre 2020</t>
  </si>
  <si>
    <t xml:space="preserve"> Tabla 13</t>
  </si>
  <si>
    <t xml:space="preserve"> Tabla 67 </t>
  </si>
  <si>
    <t xml:space="preserve"> Tabla 68</t>
  </si>
  <si>
    <t xml:space="preserve"> Tabla 69</t>
  </si>
  <si>
    <t xml:space="preserve"> Tabla 70</t>
  </si>
  <si>
    <t>Tabla 71</t>
  </si>
  <si>
    <t>Tabla 69</t>
  </si>
  <si>
    <t>Tabla 70</t>
  </si>
  <si>
    <t xml:space="preserve">  Información incluida en los estados FINREP</t>
  </si>
  <si>
    <t>BANKIA, S.A.</t>
  </si>
  <si>
    <t>x</t>
  </si>
  <si>
    <t>Banco</t>
  </si>
  <si>
    <t>ARRENDADORA DE EQUIPAMIENTOS FERROVIARIOS, S.A.</t>
  </si>
  <si>
    <t>Compra y arrendamiento de trenes</t>
  </si>
  <si>
    <t>BANKIA COMMERCE, S.L.U.</t>
  </si>
  <si>
    <t>Comercialización de productos</t>
  </si>
  <si>
    <t>BANKIA FINTECH VENTURE, S.A.U.</t>
  </si>
  <si>
    <t>Gestora de Sociedades</t>
  </si>
  <si>
    <t>BANKIA FONDOS, S.G.I.I.C., S.A.</t>
  </si>
  <si>
    <t>Gestora de Instituciones de Inversión Colectiva</t>
  </si>
  <si>
    <t>BANKIA HABITAT, S.L.U.</t>
  </si>
  <si>
    <t>Inmobiliaria</t>
  </si>
  <si>
    <t xml:space="preserve">BANKIA MEDIACIÓN, OPERADOR DE BANCA SEGUROS VINCULADO, S.A.U. </t>
  </si>
  <si>
    <t xml:space="preserve">Mediación Seguros y Operador Banca Seguros </t>
  </si>
  <si>
    <t>BANKIA PENSIONES, S.A., ENTIDAD GESTORA DE FONDOS DE PENSIONES</t>
  </si>
  <si>
    <t>Gestora de fondos de pensiones</t>
  </si>
  <si>
    <t>CENTRO DE SERVICIOS OPERATIVOS E INGENIERIA DE PROCESOS, S.L.U.</t>
  </si>
  <si>
    <t>Otros servicios independientes</t>
  </si>
  <si>
    <t>CORPORACIÓN INDUSTRIAL BANKIA, S.A.U.</t>
  </si>
  <si>
    <t>COSTA EBORIS, S.L.U.</t>
  </si>
  <si>
    <t>ENCINA LOS MONTEROS, S.L.U.</t>
  </si>
  <si>
    <t>GESTION Y REPRESENTACION GLOBAL, S.L.U.</t>
  </si>
  <si>
    <t>GESTION GLOBAL DE PARTICIPACIONES, S.L.U.</t>
  </si>
  <si>
    <t>GESTION Y RECAUDACION LOCAL, S.L.</t>
  </si>
  <si>
    <t>Gestión recaudación tributaria</t>
  </si>
  <si>
    <t>INMOGESTIÓN Y PATRIMONIOS, S.A.</t>
  </si>
  <si>
    <t>INVERSIONES Y DESARROLLOS 2069 MADRID, S.L.U., EN LIQUIDACIÓN</t>
  </si>
  <si>
    <t>NAVIERA CATA, S.A.</t>
  </si>
  <si>
    <t>Compra, arrendamiento y explotación de buques</t>
  </si>
  <si>
    <t>PARTICIPACIONES Y CARTERA DE INVERSIÓN, S.L.</t>
  </si>
  <si>
    <t>Gestora de sociedades</t>
  </si>
  <si>
    <t>PUERTAS DE LORCA DESARROLLOS EMPRESARIALES, S.L.U.</t>
  </si>
  <si>
    <t>Promoción Inmobiliaria</t>
  </si>
  <si>
    <t>SEGURBANKIA, S.A.U., CORREDURÍA DE SEGUROS DEL GRUPO BANKIA</t>
  </si>
  <si>
    <t>Mediador de Seguros</t>
  </si>
  <si>
    <t>VALENCIANA DE INVERSIONES MOBILIARIAS, S.L.U.</t>
  </si>
  <si>
    <t>VALORACIÓN Y CONTROL, S.L.</t>
  </si>
  <si>
    <t>CARTERA PERSEIDAS, S.L.</t>
  </si>
  <si>
    <t>Integración proporcional</t>
  </si>
  <si>
    <t>CACF BANKIA CONSUMER FINANCE EFC, S.A.</t>
  </si>
  <si>
    <t>Financiación consumo</t>
  </si>
  <si>
    <t>Datos correspondientes a Bankia Individual, ya que para esta métrica no existe requisito prudencial a nivel Grupo Bankia</t>
  </si>
  <si>
    <t>XS1951220596</t>
  </si>
  <si>
    <t>XS1645651909</t>
  </si>
  <si>
    <t xml:space="preserve"> XS1880365975</t>
  </si>
  <si>
    <t>ES0213307046</t>
  </si>
  <si>
    <t>ES0213056007</t>
  </si>
  <si>
    <t>Ley inglesa con opción de cambiar a ley española</t>
  </si>
  <si>
    <t>Ley española</t>
  </si>
  <si>
    <t>Ley inglesa</t>
  </si>
  <si>
    <t>Capital de nivel 2</t>
  </si>
  <si>
    <t>Capital de nivel 1 adicional</t>
  </si>
  <si>
    <t>Individual y Consolidado</t>
  </si>
  <si>
    <t>Deuda Subordinada</t>
  </si>
  <si>
    <t>Valor perpetuo eventualmente convertible</t>
  </si>
  <si>
    <t>Pasivo- Coste amortizado</t>
  </si>
  <si>
    <t>Pasivo- coste amortizado</t>
  </si>
  <si>
    <t>Vencimiento determinado</t>
  </si>
  <si>
    <t>Perpetuo</t>
  </si>
  <si>
    <t>Sin vencimiento</t>
  </si>
  <si>
    <t>Si</t>
  </si>
  <si>
    <t>15/02/2024; tax y reg call; 100%</t>
  </si>
  <si>
    <t>18/07/2022; tax y reg call; 100%</t>
  </si>
  <si>
    <t>19/09/2023; tax y reg call; 100%</t>
  </si>
  <si>
    <t>15/03/2022; tax y reg call; 100%</t>
  </si>
  <si>
    <t>16/11/2021; tax y reg call; 100%</t>
  </si>
  <si>
    <t>n/p</t>
  </si>
  <si>
    <t>Trimestralmente en cada fecha de pago a partir de 18/07/2022</t>
  </si>
  <si>
    <t>Trimestralmente en cada fecha de pago a partir de 19/09/2023</t>
  </si>
  <si>
    <t>De fijo a variable</t>
  </si>
  <si>
    <t>Cupón anual. 3,75% hasta 15/02/2024; después Mid-swap a 5 años + 3,624%</t>
  </si>
  <si>
    <t>Cupón trimestral. 6% hasta 18/07/2022; después Mid-swap a 5 años + 5,819%</t>
  </si>
  <si>
    <t>Cupón trimestral. 6,375% hasta 19/09/2023; despues Mid-swap a 5 años + 6,224%</t>
  </si>
  <si>
    <t>Cupón anual. 3,375% hasta 15/03/2022; después Mid-swap a 5 años + 3,35%</t>
  </si>
  <si>
    <t>Cupón anual 9% hasta 16/11/2021; despues Mid-swap a 5 años + 896 pb</t>
  </si>
  <si>
    <t>No</t>
  </si>
  <si>
    <t>Obligatorio</t>
  </si>
  <si>
    <t>Plenamente discrecional</t>
  </si>
  <si>
    <t>No acumulativo</t>
  </si>
  <si>
    <t>No convertible</t>
  </si>
  <si>
    <t>Convertible</t>
  </si>
  <si>
    <t>CET1 &lt; 5,125% Bankia individual y/o grupo</t>
  </si>
  <si>
    <t>Variable</t>
  </si>
  <si>
    <t>Obligatoria</t>
  </si>
  <si>
    <t>Acciones Ordinarias</t>
  </si>
  <si>
    <t>Tras los acreedores comunes (incluido los ordinarios no preferentes)</t>
  </si>
  <si>
    <t>Sólo senior a las Acciones Ordinarias</t>
  </si>
  <si>
    <t>Banco Mare Nostrum, SA</t>
  </si>
  <si>
    <t>Common Equity Tier 1 – CET 1 % [1]</t>
  </si>
  <si>
    <t>Common Equity Tier 1 – CET 1 [1]</t>
  </si>
  <si>
    <t>Total Solvencia % [1]</t>
  </si>
  <si>
    <t>Total Solvencia [1]</t>
  </si>
  <si>
    <t>Activos Ponderados por Riesgo [1]</t>
  </si>
  <si>
    <t xml:space="preserve">   de los que, Activos Ponderados por Riesgo de Crédito [1]</t>
  </si>
  <si>
    <t>Ratio de Apalancamiento [1] [2]</t>
  </si>
  <si>
    <r>
      <t xml:space="preserve">ROE </t>
    </r>
    <r>
      <rPr>
        <vertAlign val="superscript"/>
        <sz val="9"/>
        <color rgb="FF524B43"/>
        <rFont val="Bankia"/>
      </rPr>
      <t>[3]</t>
    </r>
  </si>
  <si>
    <r>
      <rPr>
        <vertAlign val="superscript"/>
        <sz val="8"/>
        <color rgb="FF524B43"/>
        <rFont val="Bankia Light"/>
      </rPr>
      <t>[1]</t>
    </r>
    <r>
      <rPr>
        <sz val="8"/>
        <color rgb="FF524B43"/>
        <rFont val="Bankia Light"/>
      </rPr>
      <t xml:space="preserve"> La información de capital y de activos ponderados por riesgo (APRs), así como las ratios de capital y apalancamiento se calculan teniendo en cuenta las disposiciones transitorias definidas introducidas por el Reglamento 2020/873 del Parlamento y del Consejo de 24 de junio de 2020 en relación con los artículos 473 y 468 del CRR</t>
    </r>
  </si>
  <si>
    <r>
      <rPr>
        <vertAlign val="superscript"/>
        <sz val="8"/>
        <color rgb="FF524B43"/>
        <rFont val="Bankia Light"/>
      </rPr>
      <t>[3]</t>
    </r>
    <r>
      <rPr>
        <sz val="8"/>
        <color rgb="FF524B43"/>
        <rFont val="Bankia Light"/>
      </rPr>
      <t xml:space="preserve"> Resultado atribuible a los propietarios de la sociedad dominante sobre fondos propios medios.</t>
    </r>
  </si>
  <si>
    <r>
      <rPr>
        <vertAlign val="superscript"/>
        <sz val="8"/>
        <color rgb="FF524B43"/>
        <rFont val="Bankia Light"/>
      </rPr>
      <t>[2]</t>
    </r>
    <r>
      <rPr>
        <sz val="8"/>
        <color rgb="FF524B43"/>
        <rFont val="Bankia Light"/>
      </rPr>
      <t xml:space="preserve"> No se incluyen en el cálculo de la medida de la exposición correspondiente a la ratio de apalancamiento las exposiones frente a Bancos Centrales conforme al artículo 429, apartado 14 del Reglamento (UE) nº 575/2013</t>
    </r>
  </si>
  <si>
    <t xml:space="preserve">EDF </t>
  </si>
  <si>
    <t xml:space="preserve">ODF </t>
  </si>
  <si>
    <t>N/A</t>
  </si>
  <si>
    <t>Del que, importe de exposición al riesgo por contribución al fondo de garantía frente a incumplimientos de una ECC</t>
  </si>
  <si>
    <t>Del cual, con el método basado en calificaciones internas (SEC-IRBA)</t>
  </si>
  <si>
    <t>Del cual, con el método estándar (SEC-SA)</t>
  </si>
  <si>
    <t>Del cual, con el método basado en calificaciones externas (SEC-ERBA)</t>
  </si>
  <si>
    <t>EAD</t>
  </si>
  <si>
    <t>SEC-IRBA</t>
  </si>
  <si>
    <t>SEC-SA</t>
  </si>
  <si>
    <t>SEC-ERBA</t>
  </si>
  <si>
    <t>Exposición y APRs en operaciones de titulización de la cartera de inversión</t>
  </si>
  <si>
    <t>Exposición y APR en operaciones de titulización de la cartera de inversión - banco que actúa como originador o patrocinador (SEC-3)</t>
  </si>
  <si>
    <r>
      <t>Valor de la exposición</t>
    </r>
    <r>
      <rPr>
        <b/>
        <vertAlign val="superscript"/>
        <sz val="9"/>
        <color rgb="FF524B43"/>
        <rFont val="Bankia"/>
      </rPr>
      <t>(4)</t>
    </r>
    <r>
      <rPr>
        <b/>
        <sz val="9"/>
        <color rgb="FF524B43"/>
        <rFont val="Bankia"/>
      </rPr>
      <t xml:space="preserve"> (por intervalo de RW)</t>
    </r>
  </si>
  <si>
    <r>
      <t>Valor de la exposición</t>
    </r>
    <r>
      <rPr>
        <b/>
        <vertAlign val="superscript"/>
        <sz val="9"/>
        <color rgb="FF524B43"/>
        <rFont val="Bankia"/>
      </rPr>
      <t>(4)</t>
    </r>
    <r>
      <rPr>
        <b/>
        <sz val="9"/>
        <color rgb="FF524B43"/>
        <rFont val="Bankia"/>
      </rPr>
      <t xml:space="preserve"> (por método regulador)</t>
    </r>
  </si>
  <si>
    <t>RWA antes del cap (por método regulador)</t>
  </si>
  <si>
    <t>RWA (por método regulador)</t>
  </si>
  <si>
    <t>Requerimiento de capital después del techo</t>
  </si>
  <si>
    <t>Deducciones de recursos propios</t>
  </si>
  <si>
    <t>≤20% RW</t>
  </si>
  <si>
    <t xml:space="preserve"> &gt;50% to 100%           RW</t>
  </si>
  <si>
    <t xml:space="preserve"> &gt;100% to &lt;1250%     RW</t>
  </si>
  <si>
    <t>1250% RW</t>
  </si>
  <si>
    <r>
      <t xml:space="preserve">SEC-IRBA </t>
    </r>
    <r>
      <rPr>
        <b/>
        <vertAlign val="superscript"/>
        <sz val="9"/>
        <color rgb="FF524B43"/>
        <rFont val="Bankia"/>
      </rPr>
      <t>(1)</t>
    </r>
  </si>
  <si>
    <r>
      <t xml:space="preserve">SEC-ERBA </t>
    </r>
    <r>
      <rPr>
        <b/>
        <vertAlign val="superscript"/>
        <sz val="9"/>
        <color rgb="FF524B43"/>
        <rFont val="Bankia"/>
      </rPr>
      <t>(2)</t>
    </r>
  </si>
  <si>
    <r>
      <t xml:space="preserve">SEC-SA </t>
    </r>
    <r>
      <rPr>
        <b/>
        <vertAlign val="superscript"/>
        <sz val="9"/>
        <color rgb="FF524B43"/>
        <rFont val="Bankia"/>
      </rPr>
      <t>(3)</t>
    </r>
  </si>
  <si>
    <t>RW 1250%</t>
  </si>
  <si>
    <r>
      <t xml:space="preserve">Exposición total </t>
    </r>
    <r>
      <rPr>
        <b/>
        <vertAlign val="superscript"/>
        <sz val="9"/>
        <rFont val="Bankia"/>
      </rPr>
      <t>(4)</t>
    </r>
  </si>
  <si>
    <t>Titulización tradicional</t>
  </si>
  <si>
    <t>De la cual, titulización</t>
  </si>
  <si>
    <t>De la cual, subyacente minorista</t>
  </si>
  <si>
    <t>De la cual, subyacente mayorista</t>
  </si>
  <si>
    <t>De la cual, retitulización</t>
  </si>
  <si>
    <t>De la cual, preferente</t>
  </si>
  <si>
    <t>De la cual, no preferente</t>
  </si>
  <si>
    <t>Titulización sintética</t>
  </si>
  <si>
    <r>
      <rPr>
        <vertAlign val="superscript"/>
        <sz val="9"/>
        <rFont val="Bankia"/>
      </rPr>
      <t>(1)</t>
    </r>
    <r>
      <rPr>
        <sz val="9"/>
        <rFont val="Bankia"/>
      </rPr>
      <t xml:space="preserve"> SEC-IRBA (Internal Ratings Based Approach): Método IRB basado en calificaciones internas</t>
    </r>
  </si>
  <si>
    <r>
      <rPr>
        <vertAlign val="superscript"/>
        <sz val="9"/>
        <rFont val="Bankia"/>
      </rPr>
      <t>(2)</t>
    </r>
    <r>
      <rPr>
        <sz val="9"/>
        <rFont val="Bankia"/>
      </rPr>
      <t xml:space="preserve"> SEC-ERBA (External Ratings Based Approach): Método basado en calificaciones externas</t>
    </r>
  </si>
  <si>
    <r>
      <rPr>
        <vertAlign val="superscript"/>
        <sz val="9"/>
        <rFont val="Bankia"/>
      </rPr>
      <t>(3)</t>
    </r>
    <r>
      <rPr>
        <sz val="9"/>
        <rFont val="Bankia"/>
      </rPr>
      <t xml:space="preserve"> SEC-SA (Standardised Approach): Método SA basado en cálculos internos</t>
    </r>
  </si>
  <si>
    <r>
      <rPr>
        <vertAlign val="superscript"/>
        <sz val="9"/>
        <rFont val="Bankia"/>
      </rPr>
      <t xml:space="preserve">(4) </t>
    </r>
    <r>
      <rPr>
        <sz val="9"/>
        <rFont val="Bankia"/>
      </rPr>
      <t xml:space="preserve">EAD se corresponde con la exposición regulatoria, neta de correcciones de valor por deterioro de activos, calculada siguiendo los criterios de información de la EAD de titulizaciones en los COREP. </t>
    </r>
  </si>
  <si>
    <t>Exposición y APR en operaciones de titulización de la cartera de inversión - banco que actúa como inversor (SEC-4)</t>
  </si>
  <si>
    <t>Exposición y APRs en operaciones de titulización de la cartera de inversión (SEC-3 y SEC-4)</t>
  </si>
  <si>
    <t>AYT HIPOTECARIO MIXTO  V, F.T.A.</t>
  </si>
  <si>
    <t>TDA 20 MIXTO, FTA</t>
  </si>
  <si>
    <t>CAIXA PENEDÈS 1 TDA, Fondo de Titulización de Acti</t>
  </si>
  <si>
    <t>CAIXA PENEDÈS 2 TDA, Fondo de Titulización de Acti</t>
  </si>
  <si>
    <t>CAIXA PENEDÈS FTGENCAT 1 TDA, Fondo de Titulizació</t>
  </si>
  <si>
    <t>CAIXA PENEDES PYMES 1 TDA, Fondo de Titulización d</t>
  </si>
  <si>
    <t>TDA 22 MIXTO, FTA</t>
  </si>
  <si>
    <t>Exposiciones titulizadas por la entidad - Exposiciones en situación de impago y ajustes específicos por riesgo de crédito (SEC-5)</t>
  </si>
  <si>
    <t>Exposiciones titulizadas por la entidad en situación de impago y ajustes específicos por riesgo de crédito (SEC-5)</t>
  </si>
  <si>
    <t>Exposiciones titulizadas - Banco que actúa como originador o patrocinador</t>
  </si>
  <si>
    <t>Importe nominal total pendiente</t>
  </si>
  <si>
    <t>Importe total de los ajustes por riesgo de crédito específico realizados durante el período</t>
  </si>
  <si>
    <t>del que: Exposiciones en situación de impago</t>
  </si>
  <si>
    <t>Exposición total</t>
  </si>
  <si>
    <t>Minorista (total)</t>
  </si>
  <si>
    <t>Hipotecaria para adquisición de vivienda</t>
  </si>
  <si>
    <t>Tarjeta de crédito</t>
  </si>
  <si>
    <t>Retitulización</t>
  </si>
  <si>
    <t>Mayoristas (total)</t>
  </si>
  <si>
    <t>Préstamos a empresas</t>
  </si>
  <si>
    <t>Hipotecaria comercial</t>
  </si>
  <si>
    <t>Arrendamiento financiero y cuentas por cobrar</t>
  </si>
  <si>
    <t>Otras exposiciones mayoristas</t>
  </si>
  <si>
    <t>En las filas 1, 6.1, 7.1 y 9.1 se indica el número exacto de empleados que corresponde. En el resto de casillas de la tabla, los importes se declaran en miles de euros redondeados o en número de acciones Bankia.</t>
  </si>
  <si>
    <t xml:space="preserve">3. Importe de la remuneración variable total </t>
  </si>
  <si>
    <t xml:space="preserve">3.2 En número de acciones de Bankia </t>
  </si>
  <si>
    <t xml:space="preserve">4.2 En número de acciones de Bankia </t>
  </si>
  <si>
    <t xml:space="preserve">7.2 Importe total de indemnizaciones por despido pagadas en el año </t>
  </si>
  <si>
    <t xml:space="preserve">1. Importe de la remuneración variable total diferida </t>
  </si>
  <si>
    <t xml:space="preserve">1.3 En número de acciones de Bankia </t>
  </si>
  <si>
    <t>En las filas 1 y 1.1 los importes se declaran en miles de euros redondeados.</t>
  </si>
  <si>
    <t xml:space="preserve">Incidencias en el negocio y fallos en los sistemas </t>
  </si>
  <si>
    <t>A 31 de diciembre de 2020, las exposiciones de titulización con una ponderación de 1250% se reportan bajo el método SEC-ERBA</t>
  </si>
  <si>
    <t>En la tabla SEC-3, solo se informa la exposición regulatoria de las titulizaciones con transferencia de riesgo significativa y efectiva. También se incluye la exposición de los tramos inversores de las titulizaciones multicedentes en las que Bankia participa como originador, cuyo cálculo de requerimientos de capital es independiente de tener transferencia de riesgo en los tramos originadores.</t>
  </si>
  <si>
    <t xml:space="preserve"> Mayor autocartera prudencial </t>
  </si>
  <si>
    <r>
      <t>(*)</t>
    </r>
    <r>
      <rPr>
        <sz val="8"/>
        <color rgb="FF524B43"/>
        <rFont val="Bankia Light"/>
      </rPr>
      <t xml:space="preserve"> La mayor parte del impacto de la normativa prudencial se debe a la reclasificación de los fondos de comercio de participadas clasificadas como Inversiones en dependientes, negocios conjuntos y asociadas o como Activos no corrientes en venta.</t>
    </r>
  </si>
  <si>
    <t/>
  </si>
  <si>
    <t xml:space="preserve"> Instrumentos de capital de nivel 1 adicional </t>
  </si>
  <si>
    <t xml:space="preserve"> Instrumentos de capital de nivel 2 </t>
  </si>
  <si>
    <t>Bancos Multilaterales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</si>
</sst>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
    <numFmt numFmtId="166" formatCode="0.0"/>
    <numFmt numFmtId="167" formatCode="_-* #,##0\ _€_-;\-* #,##0\ _€_-;_-* &quot;-&quot;??\ _€_-;_-@_-"/>
    <numFmt numFmtId="168" formatCode="#,##0_ ;\-#,##0\ "/>
    <numFmt numFmtId="169" formatCode="\+#,##0.00\ \ \p\.\p\.;\(#,##0.00\)\ \p\.\p\."/>
    <numFmt numFmtId="170" formatCode="_-* #,##0.0\ _€_-;\-* #,##0.0\ _€_-;_-* &quot;-&quot;??\ _€_-;_-@_-"/>
    <numFmt numFmtId="171" formatCode="#,##0.0"/>
  </numFmts>
  <fonts count="105">
    <font>
      <sz val="11"/>
      <color theme="1"/>
      <name val="Calibri"/>
      <family val="2"/>
      <scheme val="minor"/>
    </font>
    <font>
      <sz val="11"/>
      <color theme="1"/>
      <name val="Times New Roman"/>
      <family val="1"/>
    </font>
    <font>
      <sz val="11"/>
      <color rgb="FF524B43"/>
      <name val="Bankia Light"/>
    </font>
    <font>
      <b/>
      <sz val="10"/>
      <color rgb="FF524B43"/>
      <name val="Bankia Medium"/>
    </font>
    <font>
      <sz val="10"/>
      <color rgb="FF524B43"/>
      <name val="Bankia Light"/>
    </font>
    <font>
      <b/>
      <i/>
      <sz val="9"/>
      <color rgb="FF524B43"/>
      <name val="Bankia"/>
    </font>
    <font>
      <b/>
      <sz val="9"/>
      <color rgb="FF524B43"/>
      <name val="Bankia"/>
    </font>
    <font>
      <sz val="9"/>
      <color rgb="FF524B43"/>
      <name val="Bankia"/>
    </font>
    <font>
      <i/>
      <sz val="9"/>
      <color rgb="FF524B43"/>
      <name val="Bankia"/>
    </font>
    <font>
      <vertAlign val="superscript"/>
      <sz val="9"/>
      <color rgb="FF524B43"/>
      <name val="Bankia"/>
    </font>
    <font>
      <vertAlign val="superscript"/>
      <sz val="11"/>
      <color rgb="FF524B43"/>
      <name val="Bankia Light"/>
    </font>
    <font>
      <sz val="9"/>
      <color rgb="FF524B43"/>
      <name val="Bankia-Light"/>
    </font>
    <font>
      <sz val="9"/>
      <color rgb="FF524B43"/>
      <name val="Bankia Light"/>
    </font>
    <font>
      <u/>
      <sz val="11"/>
      <color theme="10"/>
      <name val="Calibri"/>
      <family val="2"/>
      <scheme val="minor"/>
    </font>
    <font>
      <sz val="25"/>
      <color rgb="FF524B43"/>
      <name val="Bankia-Light"/>
    </font>
    <font>
      <sz val="25"/>
      <color theme="1"/>
      <name val="Calibri"/>
      <family val="2"/>
      <scheme val="minor"/>
    </font>
    <font>
      <sz val="11"/>
      <color rgb="FF524B43"/>
      <name val="Calibri"/>
      <family val="2"/>
      <scheme val="minor"/>
    </font>
    <font>
      <sz val="11"/>
      <color rgb="FF524B43"/>
      <name val="Bankia"/>
    </font>
    <font>
      <sz val="8"/>
      <color rgb="FF524B43"/>
      <name val="Bankia"/>
    </font>
    <font>
      <b/>
      <sz val="9"/>
      <color rgb="FF524B43"/>
      <name val="Bankia Medium"/>
    </font>
    <font>
      <b/>
      <sz val="11"/>
      <color rgb="FF524B43"/>
      <name val="Bankia"/>
    </font>
    <font>
      <b/>
      <sz val="9"/>
      <color rgb="FF524B43"/>
      <name val="Bankia-Medium"/>
    </font>
    <font>
      <i/>
      <sz val="9"/>
      <color rgb="FF524B43"/>
      <name val="Bankia Light"/>
    </font>
    <font>
      <vertAlign val="superscript"/>
      <sz val="8"/>
      <color rgb="FF524B43"/>
      <name val="Bankia Light"/>
    </font>
    <font>
      <sz val="8"/>
      <color rgb="FF524B43"/>
      <name val="Bankia Light"/>
    </font>
    <font>
      <b/>
      <i/>
      <sz val="9"/>
      <color rgb="FF524B43"/>
      <name val="Bankia-Medium"/>
    </font>
    <font>
      <b/>
      <i/>
      <sz val="9"/>
      <color rgb="FF524B43"/>
      <name val="Bankia Medium"/>
    </font>
    <font>
      <sz val="9"/>
      <color rgb="FF524B43"/>
      <name val="Times New Roman"/>
      <family val="1"/>
    </font>
    <font>
      <b/>
      <sz val="9"/>
      <color rgb="FF524B43"/>
      <name val="Bankia Light"/>
    </font>
    <font>
      <sz val="22"/>
      <color rgb="FF524B43"/>
      <name val="Bankia-Light"/>
    </font>
    <font>
      <b/>
      <sz val="11"/>
      <color rgb="FF524B43"/>
      <name val="Bankia Medium"/>
    </font>
    <font>
      <b/>
      <vertAlign val="superscript"/>
      <sz val="9"/>
      <color rgb="FF524B43"/>
      <name val="Bankia"/>
    </font>
    <font>
      <sz val="9"/>
      <color rgb="FF524B43"/>
      <name val="Bankia Medium"/>
    </font>
    <font>
      <b/>
      <sz val="9"/>
      <color rgb="FF524B43"/>
      <name val="Arial Narrow"/>
      <family val="2"/>
    </font>
    <font>
      <sz val="9"/>
      <color rgb="FF524B43"/>
      <name val="Calibri"/>
      <family val="2"/>
    </font>
    <font>
      <b/>
      <i/>
      <sz val="8"/>
      <color rgb="FF524B43"/>
      <name val="Bankia"/>
    </font>
    <font>
      <b/>
      <sz val="8"/>
      <color rgb="FF524B43"/>
      <name val="Bankia"/>
    </font>
    <font>
      <sz val="8"/>
      <color rgb="FF524B43"/>
      <name val="Bankia Medium"/>
    </font>
    <font>
      <b/>
      <i/>
      <sz val="7"/>
      <color rgb="FF524B43"/>
      <name val="Bankia"/>
    </font>
    <font>
      <b/>
      <i/>
      <sz val="7"/>
      <color rgb="FF524B43"/>
      <name val="Bankia-Medium"/>
    </font>
    <font>
      <b/>
      <sz val="7"/>
      <color rgb="FF524B43"/>
      <name val="Bankia Medium"/>
    </font>
    <font>
      <b/>
      <i/>
      <sz val="10"/>
      <color rgb="FF524B43"/>
      <name val="Bankia"/>
    </font>
    <font>
      <b/>
      <sz val="8"/>
      <color rgb="FF524B43"/>
      <name val="Bankia Medium"/>
    </font>
    <font>
      <sz val="7"/>
      <color rgb="FF524B43"/>
      <name val="Bankia Light"/>
    </font>
    <font>
      <sz val="11"/>
      <color rgb="FF524B43"/>
      <name val="Calibri"/>
      <family val="2"/>
    </font>
    <font>
      <b/>
      <sz val="7"/>
      <color rgb="FF524B43"/>
      <name val="Bankia"/>
    </font>
    <font>
      <sz val="9"/>
      <color rgb="FF483B05"/>
      <name val="Bankia"/>
    </font>
    <font>
      <b/>
      <sz val="9"/>
      <color rgb="FF524B43"/>
      <name val="Bankia-Light"/>
    </font>
    <font>
      <b/>
      <i/>
      <sz val="9"/>
      <color rgb="FF524B43"/>
      <name val="Arial Narrow"/>
      <family val="2"/>
    </font>
    <font>
      <sz val="10"/>
      <color rgb="FF524B43"/>
      <name val="Arial Narrow"/>
      <family val="2"/>
    </font>
    <font>
      <b/>
      <sz val="10"/>
      <color rgb="FF524B43"/>
      <name val="Arial Narrow"/>
      <family val="2"/>
    </font>
    <font>
      <sz val="11"/>
      <color rgb="FF524B43"/>
      <name val="Arial Narrow"/>
      <family val="2"/>
    </font>
    <font>
      <b/>
      <sz val="11"/>
      <color rgb="FF524B43"/>
      <name val="Arial Narrow"/>
      <family val="2"/>
    </font>
    <font>
      <sz val="9"/>
      <color rgb="FF524B43"/>
      <name val="Arial Narrow"/>
      <family val="2"/>
    </font>
    <font>
      <u/>
      <sz val="11"/>
      <color rgb="FF524B43"/>
      <name val="Bankia Light"/>
    </font>
    <font>
      <b/>
      <sz val="10"/>
      <color rgb="FF524B43"/>
      <name val="Bankia Light"/>
    </font>
    <font>
      <b/>
      <sz val="8"/>
      <color rgb="FF524B43"/>
      <name val="Times New Roman"/>
      <family val="1"/>
    </font>
    <font>
      <b/>
      <sz val="9"/>
      <color rgb="FF483B05"/>
      <name val="Bankia Medium"/>
    </font>
    <font>
      <b/>
      <sz val="7"/>
      <color rgb="FF524B43"/>
      <name val="Bankia Light"/>
    </font>
    <font>
      <sz val="8"/>
      <color rgb="FF524B43"/>
      <name val="Segoe UI"/>
      <family val="2"/>
    </font>
    <font>
      <b/>
      <sz val="8"/>
      <color rgb="FF524B43"/>
      <name val="Bankia Light"/>
    </font>
    <font>
      <sz val="8"/>
      <color theme="1"/>
      <name val="Bankia"/>
    </font>
    <font>
      <sz val="8"/>
      <color theme="1"/>
      <name val="Calibri"/>
      <family val="2"/>
      <scheme val="minor"/>
    </font>
    <font>
      <sz val="9"/>
      <color theme="1"/>
      <name val="Bankia Light"/>
    </font>
    <font>
      <i/>
      <sz val="9"/>
      <color rgb="FF524B43"/>
      <name val="Calibri"/>
      <family val="2"/>
    </font>
    <font>
      <sz val="7"/>
      <color theme="1"/>
      <name val="Bankia"/>
    </font>
    <font>
      <sz val="11"/>
      <color rgb="FF524B43"/>
      <name val="Bankia Medium"/>
    </font>
    <font>
      <i/>
      <sz val="8"/>
      <color rgb="FF524B43"/>
      <name val="Bankia Light"/>
    </font>
    <font>
      <b/>
      <i/>
      <sz val="8"/>
      <color rgb="FF524B43"/>
      <name val="Bankia Medium"/>
    </font>
    <font>
      <b/>
      <sz val="10"/>
      <color rgb="FFFF0000"/>
      <name val="Bankia Medium"/>
    </font>
    <font>
      <sz val="11"/>
      <color theme="1"/>
      <name val="Calibri"/>
      <family val="2"/>
      <scheme val="minor"/>
    </font>
    <font>
      <sz val="10"/>
      <color theme="1"/>
      <name val="Bankia"/>
    </font>
    <font>
      <b/>
      <sz val="10"/>
      <color rgb="FF524B43"/>
      <name val="Bankia"/>
    </font>
    <font>
      <sz val="25"/>
      <color theme="1"/>
      <name val="Bankia"/>
    </font>
    <font>
      <sz val="9"/>
      <color theme="1"/>
      <name val="Bankia Medium"/>
    </font>
    <font>
      <sz val="12"/>
      <color theme="1"/>
      <name val="Calibri"/>
      <family val="2"/>
      <scheme val="minor"/>
    </font>
    <font>
      <sz val="11"/>
      <color indexed="8"/>
      <name val="Calibri"/>
      <family val="2"/>
    </font>
    <font>
      <sz val="9"/>
      <color rgb="FF483B05"/>
      <name val="Bankia Light"/>
    </font>
    <font>
      <sz val="8"/>
      <name val="Bankia"/>
    </font>
    <font>
      <b/>
      <i/>
      <sz val="9"/>
      <name val="Bankia"/>
    </font>
    <font>
      <b/>
      <sz val="8"/>
      <name val="Bankia"/>
    </font>
    <font>
      <sz val="10"/>
      <name val="Arial"/>
      <family val="2"/>
    </font>
    <font>
      <sz val="8"/>
      <color rgb="FF524B43"/>
      <name val="Verdana"/>
      <family val="2"/>
    </font>
    <font>
      <b/>
      <i/>
      <sz val="8.5"/>
      <color rgb="FF524B43"/>
      <name val="Segoe UI"/>
      <family val="2"/>
    </font>
    <font>
      <b/>
      <sz val="8"/>
      <name val="Verdana"/>
      <family val="2"/>
    </font>
    <font>
      <b/>
      <i/>
      <sz val="8.5"/>
      <name val="Segoe UI"/>
      <family val="2"/>
    </font>
    <font>
      <b/>
      <sz val="9"/>
      <color theme="1"/>
      <name val="Bankia"/>
    </font>
    <font>
      <i/>
      <sz val="8"/>
      <color theme="1"/>
      <name val="Bankia Light"/>
    </font>
    <font>
      <sz val="10"/>
      <color rgb="FFFF0000"/>
      <name val="Bankia Medium"/>
    </font>
    <font>
      <sz val="40"/>
      <name val="Bankia Light"/>
    </font>
    <font>
      <sz val="9"/>
      <color theme="1"/>
      <name val="Bankia"/>
    </font>
    <font>
      <b/>
      <sz val="11"/>
      <color theme="1"/>
      <name val="Times New Roman"/>
      <family val="1"/>
    </font>
    <font>
      <i/>
      <sz val="9"/>
      <color indexed="8"/>
      <name val="Bankia"/>
    </font>
    <font>
      <b/>
      <vertAlign val="superscript"/>
      <sz val="9"/>
      <name val="Bankia"/>
    </font>
    <font>
      <b/>
      <sz val="9"/>
      <color theme="1" tint="0.249977111117893"/>
      <name val="Bankia"/>
    </font>
    <font>
      <b/>
      <sz val="9"/>
      <name val="Bankia"/>
    </font>
    <font>
      <sz val="9"/>
      <name val="Bankia"/>
    </font>
    <font>
      <vertAlign val="superscript"/>
      <sz val="9"/>
      <name val="Bankia"/>
    </font>
    <font>
      <sz val="20"/>
      <color rgb="FF524B43"/>
      <name val="Bankia-Light"/>
    </font>
    <font>
      <sz val="11"/>
      <name val="Calibri"/>
      <family val="2"/>
      <scheme val="minor"/>
    </font>
    <font>
      <sz val="9"/>
      <color rgb="FFFF0000"/>
      <name val="Bankia"/>
    </font>
    <font>
      <i/>
      <sz val="9"/>
      <color rgb="FFFF0000"/>
      <name val="Bankia"/>
    </font>
    <font>
      <i/>
      <sz val="11"/>
      <color theme="1"/>
      <name val="Calibri"/>
      <family val="2"/>
      <scheme val="minor"/>
    </font>
    <font>
      <i/>
      <sz val="11"/>
      <color theme="1"/>
      <name val="Times New Roman"/>
      <family val="1"/>
    </font>
    <font>
      <i/>
      <sz val="9"/>
      <color theme="1"/>
      <name val="Bankia"/>
    </font>
  </fonts>
  <fills count="7">
    <fill>
      <patternFill patternType="none"/>
    </fill>
    <fill>
      <patternFill patternType="gray125"/>
    </fill>
    <fill>
      <patternFill patternType="solid">
        <fgColor rgb="FFFFFFFF"/>
        <bgColor indexed="64"/>
      </patternFill>
    </fill>
    <fill>
      <patternFill patternType="solid">
        <fgColor rgb="FF83786B"/>
        <bgColor indexed="64"/>
      </patternFill>
    </fill>
    <fill>
      <patternFill patternType="solid">
        <fgColor theme="0"/>
        <bgColor indexed="64"/>
      </patternFill>
    </fill>
    <fill>
      <patternFill patternType="solid">
        <fgColor indexed="65"/>
        <bgColor indexed="64"/>
      </patternFill>
    </fill>
    <fill>
      <patternFill patternType="solid">
        <fgColor theme="0" tint="-0.14999847407452621"/>
        <bgColor indexed="64"/>
      </patternFill>
    </fill>
  </fills>
  <borders count="169">
    <border>
      <left/>
      <right/>
      <top/>
      <bottom/>
      <diagonal/>
    </border>
    <border>
      <left/>
      <right/>
      <top style="thick">
        <color rgb="FF483B05"/>
      </top>
      <bottom style="thick">
        <color rgb="FF483B05"/>
      </bottom>
      <diagonal/>
    </border>
    <border>
      <left/>
      <right/>
      <top/>
      <bottom style="medium">
        <color rgb="FF483B05"/>
      </bottom>
      <diagonal/>
    </border>
    <border>
      <left/>
      <right/>
      <top/>
      <bottom style="thick">
        <color rgb="FF483B05"/>
      </bottom>
      <diagonal/>
    </border>
    <border>
      <left/>
      <right/>
      <top/>
      <bottom style="thick">
        <color rgb="FF524B43"/>
      </bottom>
      <diagonal/>
    </border>
    <border>
      <left/>
      <right/>
      <top style="thick">
        <color rgb="FF524B43"/>
      </top>
      <bottom style="thick">
        <color rgb="FF524B43"/>
      </bottom>
      <diagonal/>
    </border>
    <border>
      <left/>
      <right/>
      <top/>
      <bottom style="medium">
        <color indexed="64"/>
      </bottom>
      <diagonal/>
    </border>
    <border>
      <left style="thick">
        <color rgb="FFFFFFFF"/>
      </left>
      <right style="thick">
        <color rgb="FFFFFFFF"/>
      </right>
      <top style="thick">
        <color rgb="FF483B05"/>
      </top>
      <bottom style="thick">
        <color rgb="FF483B05"/>
      </bottom>
      <diagonal/>
    </border>
    <border>
      <left/>
      <right style="thick">
        <color rgb="FFFFFFFF"/>
      </right>
      <top style="thick">
        <color rgb="FF483B05"/>
      </top>
      <bottom style="thick">
        <color rgb="FF483B05"/>
      </bottom>
      <diagonal/>
    </border>
    <border>
      <left style="thick">
        <color rgb="FFFFFFFF"/>
      </left>
      <right style="thick">
        <color rgb="FFFFFFFF"/>
      </right>
      <top/>
      <bottom style="medium">
        <color rgb="FF524B43"/>
      </bottom>
      <diagonal/>
    </border>
    <border>
      <left/>
      <right style="thick">
        <color rgb="FFFFFFFF"/>
      </right>
      <top/>
      <bottom style="medium">
        <color rgb="FF524B43"/>
      </bottom>
      <diagonal/>
    </border>
    <border>
      <left style="thick">
        <color rgb="FFFFFFFF"/>
      </left>
      <right style="thick">
        <color rgb="FFFFFFFF"/>
      </right>
      <top/>
      <bottom/>
      <diagonal/>
    </border>
    <border>
      <left/>
      <right style="thick">
        <color rgb="FFFFFFFF"/>
      </right>
      <top/>
      <bottom/>
      <diagonal/>
    </border>
    <border>
      <left style="thick">
        <color rgb="FFFFFFFF"/>
      </left>
      <right style="thick">
        <color rgb="FFFFFFFF"/>
      </right>
      <top/>
      <bottom style="thick">
        <color rgb="FF483B05"/>
      </bottom>
      <diagonal/>
    </border>
    <border>
      <left/>
      <right style="thick">
        <color rgb="FFFFFFFF"/>
      </right>
      <top/>
      <bottom style="thick">
        <color rgb="FF483B05"/>
      </bottom>
      <diagonal/>
    </border>
    <border>
      <left/>
      <right/>
      <top style="thick">
        <color indexed="64"/>
      </top>
      <bottom style="thick">
        <color indexed="64"/>
      </bottom>
      <diagonal/>
    </border>
    <border>
      <left/>
      <right/>
      <top/>
      <bottom style="thick">
        <color indexed="64"/>
      </bottom>
      <diagonal/>
    </border>
    <border>
      <left/>
      <right/>
      <top/>
      <bottom style="thick">
        <color rgb="FF000000"/>
      </bottom>
      <diagonal/>
    </border>
    <border>
      <left style="thick">
        <color rgb="FFFFFFFF"/>
      </left>
      <right style="thick">
        <color rgb="FFFFFFFF"/>
      </right>
      <top/>
      <bottom style="thick">
        <color rgb="FF524B43"/>
      </bottom>
      <diagonal/>
    </border>
    <border>
      <left/>
      <right style="thick">
        <color rgb="FFFFFFFF"/>
      </right>
      <top/>
      <bottom style="thick">
        <color rgb="FF524B43"/>
      </bottom>
      <diagonal/>
    </border>
    <border>
      <left style="medium">
        <color rgb="FFFFFFFF"/>
      </left>
      <right style="medium">
        <color rgb="FFFFFFFF"/>
      </right>
      <top/>
      <bottom style="medium">
        <color rgb="FFFFFFFF"/>
      </bottom>
      <diagonal/>
    </border>
    <border>
      <left style="medium">
        <color rgb="FFFFFFFF"/>
      </left>
      <right/>
      <top/>
      <bottom style="thick">
        <color rgb="FF524B43"/>
      </bottom>
      <diagonal/>
    </border>
    <border>
      <left/>
      <right/>
      <top/>
      <bottom style="medium">
        <color rgb="FF524B43"/>
      </bottom>
      <diagonal/>
    </border>
    <border>
      <left style="thick">
        <color rgb="FFFFFFFF"/>
      </left>
      <right style="thick">
        <color rgb="FFFFFFFF"/>
      </right>
      <top style="thick">
        <color rgb="FFFFFFFF"/>
      </top>
      <bottom style="thick">
        <color rgb="FFFFFFFF"/>
      </bottom>
      <diagonal/>
    </border>
    <border>
      <left/>
      <right/>
      <top style="medium">
        <color rgb="FF524B43"/>
      </top>
      <bottom style="medium">
        <color rgb="FF524B43"/>
      </bottom>
      <diagonal/>
    </border>
    <border>
      <left style="thick">
        <color rgb="FFFFFFFF"/>
      </left>
      <right style="thick">
        <color rgb="FFFFFFFF"/>
      </right>
      <top style="medium">
        <color rgb="FF524B43"/>
      </top>
      <bottom style="medium">
        <color rgb="FF524B43"/>
      </bottom>
      <diagonal/>
    </border>
    <border>
      <left/>
      <right style="thick">
        <color rgb="FFFFFFFF"/>
      </right>
      <top style="medium">
        <color rgb="FF524B43"/>
      </top>
      <bottom style="medium">
        <color rgb="FF524B43"/>
      </bottom>
      <diagonal/>
    </border>
    <border>
      <left style="thick">
        <color rgb="FFFFFFFF"/>
      </left>
      <right style="thick">
        <color rgb="FFFFFFFF"/>
      </right>
      <top style="medium">
        <color rgb="FF524B43"/>
      </top>
      <bottom/>
      <diagonal/>
    </border>
    <border>
      <left/>
      <right/>
      <top style="medium">
        <color rgb="FF524B43"/>
      </top>
      <bottom/>
      <diagonal/>
    </border>
    <border>
      <left/>
      <right style="thick">
        <color rgb="FFFFFFFF"/>
      </right>
      <top style="medium">
        <color rgb="FF524B43"/>
      </top>
      <bottom/>
      <diagonal/>
    </border>
    <border>
      <left style="thick">
        <color rgb="FFFFFFFF"/>
      </left>
      <right style="thick">
        <color rgb="FFFFFFFF"/>
      </right>
      <top style="thick">
        <color rgb="FF524B43"/>
      </top>
      <bottom style="thick">
        <color rgb="FF524B43"/>
      </bottom>
      <diagonal/>
    </border>
    <border>
      <left/>
      <right style="thick">
        <color rgb="FFFFFFFF"/>
      </right>
      <top style="thick">
        <color rgb="FF524B43"/>
      </top>
      <bottom style="thick">
        <color rgb="FF524B43"/>
      </bottom>
      <diagonal/>
    </border>
    <border>
      <left style="thick">
        <color rgb="FFFFFFFF"/>
      </left>
      <right/>
      <top/>
      <bottom style="thick">
        <color rgb="FF524B43"/>
      </bottom>
      <diagonal/>
    </border>
    <border>
      <left style="thick">
        <color rgb="FFFFFFFF"/>
      </left>
      <right style="thick">
        <color rgb="FFFFFFFF"/>
      </right>
      <top/>
      <bottom style="thick">
        <color rgb="FFFFFFFF"/>
      </bottom>
      <diagonal/>
    </border>
    <border>
      <left/>
      <right/>
      <top style="thick">
        <color rgb="FF524B43"/>
      </top>
      <bottom/>
      <diagonal/>
    </border>
    <border>
      <left/>
      <right style="thick">
        <color rgb="FFFFFFFF"/>
      </right>
      <top style="thick">
        <color rgb="FF524B43"/>
      </top>
      <bottom/>
      <diagonal/>
    </border>
    <border>
      <left/>
      <right/>
      <top style="medium">
        <color rgb="FF524B43"/>
      </top>
      <bottom style="thick">
        <color rgb="FF524B43"/>
      </bottom>
      <diagonal/>
    </border>
    <border>
      <left style="thick">
        <color rgb="FFFFFFFF"/>
      </left>
      <right/>
      <top/>
      <bottom style="medium">
        <color rgb="FF524B43"/>
      </bottom>
      <diagonal/>
    </border>
    <border>
      <left/>
      <right/>
      <top style="thick">
        <color rgb="FF483B05"/>
      </top>
      <bottom style="thick">
        <color rgb="FFFFFFFF"/>
      </bottom>
      <diagonal/>
    </border>
    <border>
      <left/>
      <right/>
      <top style="thick">
        <color rgb="FF483B05"/>
      </top>
      <bottom/>
      <diagonal/>
    </border>
    <border>
      <left/>
      <right/>
      <top style="thick">
        <color rgb="FFFFFFFF"/>
      </top>
      <bottom style="thick">
        <color rgb="FF483B05"/>
      </bottom>
      <diagonal/>
    </border>
    <border>
      <left style="thick">
        <color rgb="FFFFFFFF"/>
      </left>
      <right/>
      <top style="thick">
        <color rgb="FF483B05"/>
      </top>
      <bottom style="medium">
        <color rgb="FF524B43"/>
      </bottom>
      <diagonal/>
    </border>
    <border>
      <left/>
      <right/>
      <top style="thick">
        <color rgb="FF483B05"/>
      </top>
      <bottom style="medium">
        <color rgb="FF524B43"/>
      </bottom>
      <diagonal/>
    </border>
    <border>
      <left/>
      <right style="thick">
        <color rgb="FFFFFFFF"/>
      </right>
      <top style="thick">
        <color rgb="FF483B05"/>
      </top>
      <bottom style="medium">
        <color rgb="FF524B43"/>
      </bottom>
      <diagonal/>
    </border>
    <border>
      <left style="thick">
        <color rgb="FFFFFFFF"/>
      </left>
      <right/>
      <top style="medium">
        <color rgb="FF524B43"/>
      </top>
      <bottom style="medium">
        <color rgb="FF524B43"/>
      </bottom>
      <diagonal/>
    </border>
    <border>
      <left/>
      <right/>
      <top style="medium">
        <color rgb="FF524B43"/>
      </top>
      <bottom style="thick">
        <color rgb="FF483B05"/>
      </bottom>
      <diagonal/>
    </border>
    <border>
      <left/>
      <right style="thick">
        <color rgb="FFFFFFFF"/>
      </right>
      <top style="medium">
        <color rgb="FF524B43"/>
      </top>
      <bottom style="thick">
        <color rgb="FF483B05"/>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style="thick">
        <color rgb="FF483B05"/>
      </bottom>
      <diagonal/>
    </border>
    <border>
      <left style="thick">
        <color rgb="FFFFFFFF"/>
      </left>
      <right/>
      <top style="thick">
        <color rgb="FF483B05"/>
      </top>
      <bottom style="thick">
        <color rgb="FF483B05"/>
      </bottom>
      <diagonal/>
    </border>
    <border>
      <left style="thick">
        <color rgb="FFFFFFFF"/>
      </left>
      <right style="thick">
        <color rgb="FFFFFFFF"/>
      </right>
      <top style="thick">
        <color rgb="FF483B05"/>
      </top>
      <bottom style="thick">
        <color rgb="FF524B43"/>
      </bottom>
      <diagonal/>
    </border>
    <border>
      <left style="thick">
        <color rgb="FFFFFFFF"/>
      </left>
      <right/>
      <top style="thick">
        <color rgb="FF483B05"/>
      </top>
      <bottom style="thick">
        <color rgb="FF524B43"/>
      </bottom>
      <diagonal/>
    </border>
    <border>
      <left/>
      <right style="thick">
        <color rgb="FFFFFFFF"/>
      </right>
      <top style="thick">
        <color rgb="FF483B05"/>
      </top>
      <bottom style="thick">
        <color rgb="FF524B43"/>
      </bottom>
      <diagonal/>
    </border>
    <border>
      <left style="thick">
        <color rgb="FFFFFFFF"/>
      </left>
      <right/>
      <top style="thick">
        <color rgb="FFFFFFFF"/>
      </top>
      <bottom style="thick">
        <color rgb="FFFFFFFF"/>
      </bottom>
      <diagonal/>
    </border>
    <border>
      <left style="thick">
        <color rgb="FFFFFFFF"/>
      </left>
      <right/>
      <top/>
      <bottom style="thick">
        <color rgb="FF483B05"/>
      </bottom>
      <diagonal/>
    </border>
    <border>
      <left style="thick">
        <color rgb="FFFFFFFF"/>
      </left>
      <right/>
      <top style="medium">
        <color rgb="FF524B43"/>
      </top>
      <bottom style="thick">
        <color rgb="FF483B05"/>
      </bottom>
      <diagonal/>
    </border>
    <border>
      <left style="thick">
        <color rgb="FFFFFFFF"/>
      </left>
      <right/>
      <top style="medium">
        <color rgb="FF524B43"/>
      </top>
      <bottom style="thick">
        <color rgb="FF524B43"/>
      </bottom>
      <diagonal/>
    </border>
    <border>
      <left/>
      <right style="thick">
        <color rgb="FFFFFFFF"/>
      </right>
      <top style="medium">
        <color rgb="FF524B43"/>
      </top>
      <bottom style="thick">
        <color rgb="FF524B43"/>
      </bottom>
      <diagonal/>
    </border>
    <border>
      <left/>
      <right style="medium">
        <color rgb="FF524B43"/>
      </right>
      <top/>
      <bottom style="thick">
        <color rgb="FF524B43"/>
      </bottom>
      <diagonal/>
    </border>
    <border>
      <left/>
      <right style="medium">
        <color rgb="FF524B43"/>
      </right>
      <top/>
      <bottom style="medium">
        <color rgb="FF524B43"/>
      </bottom>
      <diagonal/>
    </border>
    <border>
      <left style="thick">
        <color rgb="FFFFFFFF"/>
      </left>
      <right style="thick">
        <color rgb="FFFFFFFF"/>
      </right>
      <top style="thick">
        <color rgb="FF483B05"/>
      </top>
      <bottom style="medium">
        <color rgb="FF524B43"/>
      </bottom>
      <diagonal/>
    </border>
    <border>
      <left/>
      <right/>
      <top style="thick">
        <color rgb="FF524B43"/>
      </top>
      <bottom style="thick">
        <color rgb="FF483B05"/>
      </bottom>
      <diagonal/>
    </border>
    <border>
      <left style="thick">
        <color rgb="FFFFFFFF"/>
      </left>
      <right style="thick">
        <color rgb="FFFFFFFF"/>
      </right>
      <top style="thick">
        <color rgb="FFFFFFFF"/>
      </top>
      <bottom/>
      <diagonal/>
    </border>
    <border>
      <left/>
      <right/>
      <top style="medium">
        <color rgb="FF483B05"/>
      </top>
      <bottom style="medium">
        <color rgb="FF483B05"/>
      </bottom>
      <diagonal/>
    </border>
    <border>
      <left style="thick">
        <color rgb="FFFFFFFF"/>
      </left>
      <right style="thick">
        <color rgb="FFFFFFFF"/>
      </right>
      <top style="thick">
        <color rgb="FF483B05"/>
      </top>
      <bottom/>
      <diagonal/>
    </border>
    <border>
      <left/>
      <right style="thick">
        <color rgb="FFFFFFFF"/>
      </right>
      <top style="thick">
        <color rgb="FF483B05"/>
      </top>
      <bottom/>
      <diagonal/>
    </border>
    <border>
      <left style="thick">
        <color rgb="FFFFFFFF"/>
      </left>
      <right style="thick">
        <color rgb="FFFFFFFF"/>
      </right>
      <top style="thick">
        <color rgb="FF524B43"/>
      </top>
      <bottom style="medium">
        <color rgb="FF524B43"/>
      </bottom>
      <diagonal/>
    </border>
    <border>
      <left/>
      <right style="thick">
        <color rgb="FFFFFFFF"/>
      </right>
      <top style="thick">
        <color rgb="FF524B43"/>
      </top>
      <bottom style="medium">
        <color rgb="FF524B43"/>
      </bottom>
      <diagonal/>
    </border>
    <border>
      <left/>
      <right/>
      <top style="thick">
        <color rgb="FF483B05"/>
      </top>
      <bottom style="thick">
        <color rgb="FF524B43"/>
      </bottom>
      <diagonal/>
    </border>
    <border>
      <left style="thick">
        <color rgb="FFFFFFFF"/>
      </left>
      <right/>
      <top style="thick">
        <color rgb="FF524B43"/>
      </top>
      <bottom style="medium">
        <color rgb="FF524B43"/>
      </bottom>
      <diagonal/>
    </border>
    <border>
      <left style="thick">
        <color rgb="FFFFFFFF"/>
      </left>
      <right style="thick">
        <color rgb="FFFFFFFF"/>
      </right>
      <top style="medium">
        <color rgb="FF483B05"/>
      </top>
      <bottom/>
      <diagonal/>
    </border>
    <border>
      <left style="thick">
        <color rgb="FFFFFFFF"/>
      </left>
      <right style="thick">
        <color rgb="FFFFFFFF"/>
      </right>
      <top/>
      <bottom style="medium">
        <color rgb="FF483B05"/>
      </bottom>
      <diagonal/>
    </border>
    <border>
      <left/>
      <right style="thick">
        <color rgb="FFFFFFFF"/>
      </right>
      <top/>
      <bottom style="medium">
        <color rgb="FF483B05"/>
      </bottom>
      <diagonal/>
    </border>
    <border>
      <left style="thick">
        <color rgb="FFFFFFFF"/>
      </left>
      <right/>
      <top style="thick">
        <color rgb="FF483B05"/>
      </top>
      <bottom style="medium">
        <color rgb="FF483B05"/>
      </bottom>
      <diagonal/>
    </border>
    <border>
      <left/>
      <right style="thick">
        <color rgb="FFFFFFFF"/>
      </right>
      <top style="thick">
        <color rgb="FF483B05"/>
      </top>
      <bottom style="medium">
        <color rgb="FF483B05"/>
      </bottom>
      <diagonal/>
    </border>
    <border>
      <left style="thick">
        <color rgb="FFFFFFFF"/>
      </left>
      <right/>
      <top style="medium">
        <color rgb="FF483B05"/>
      </top>
      <bottom style="medium">
        <color rgb="FF483B05"/>
      </bottom>
      <diagonal/>
    </border>
    <border>
      <left/>
      <right style="thick">
        <color rgb="FFFFFFFF"/>
      </right>
      <top style="medium">
        <color rgb="FF483B05"/>
      </top>
      <bottom style="medium">
        <color rgb="FF483B05"/>
      </bottom>
      <diagonal/>
    </border>
    <border>
      <left style="thick">
        <color rgb="FFFFFFFF"/>
      </left>
      <right/>
      <top style="medium">
        <color rgb="FF483B05"/>
      </top>
      <bottom style="thick">
        <color rgb="FF483B05"/>
      </bottom>
      <diagonal/>
    </border>
    <border>
      <left/>
      <right style="thick">
        <color rgb="FFFFFFFF"/>
      </right>
      <top style="medium">
        <color rgb="FF483B05"/>
      </top>
      <bottom style="thick">
        <color rgb="FF483B05"/>
      </bottom>
      <diagonal/>
    </border>
    <border>
      <left/>
      <right/>
      <top style="thick">
        <color rgb="FFFFFFFF"/>
      </top>
      <bottom/>
      <diagonal/>
    </border>
    <border>
      <left style="thick">
        <color rgb="FFFFFFFF"/>
      </left>
      <right style="thick">
        <color rgb="FFFFFFFF"/>
      </right>
      <top style="thick">
        <color rgb="FF524B43"/>
      </top>
      <bottom style="thick">
        <color rgb="FF483B05"/>
      </bottom>
      <diagonal/>
    </border>
    <border>
      <left/>
      <right style="thick">
        <color rgb="FFFFFFFF"/>
      </right>
      <top style="thick">
        <color rgb="FF524B43"/>
      </top>
      <bottom style="thick">
        <color rgb="FF483B05"/>
      </bottom>
      <diagonal/>
    </border>
    <border>
      <left/>
      <right style="medium">
        <color rgb="FFFFFFFF"/>
      </right>
      <top style="medium">
        <color rgb="FF524B43"/>
      </top>
      <bottom style="thick">
        <color rgb="FF483B05"/>
      </bottom>
      <diagonal/>
    </border>
    <border>
      <left/>
      <right/>
      <top style="thick">
        <color indexed="64"/>
      </top>
      <bottom style="thick">
        <color rgb="FF483B05"/>
      </bottom>
      <diagonal/>
    </border>
    <border>
      <left style="medium">
        <color rgb="FFFFFFFF"/>
      </left>
      <right/>
      <top/>
      <bottom/>
      <diagonal/>
    </border>
    <border>
      <left style="thick">
        <color rgb="FFFFFFFF"/>
      </left>
      <right style="thick">
        <color rgb="FFFFFFFF"/>
      </right>
      <top/>
      <bottom style="dotted">
        <color rgb="FFBFBFBF"/>
      </bottom>
      <diagonal/>
    </border>
    <border>
      <left/>
      <right style="thick">
        <color rgb="FFFFFFFF"/>
      </right>
      <top/>
      <bottom style="dotted">
        <color rgb="FFBFBFBF"/>
      </bottom>
      <diagonal/>
    </border>
    <border>
      <left/>
      <right/>
      <top style="thick">
        <color indexed="64"/>
      </top>
      <bottom/>
      <diagonal/>
    </border>
    <border>
      <left/>
      <right/>
      <top style="thick">
        <color rgb="FF483B05"/>
      </top>
      <bottom style="medium">
        <color rgb="FF483B05"/>
      </bottom>
      <diagonal/>
    </border>
    <border>
      <left/>
      <right/>
      <top style="thick">
        <color rgb="FF000000"/>
      </top>
      <bottom/>
      <diagonal/>
    </border>
    <border>
      <left style="thick">
        <color rgb="FFFFFFFF"/>
      </left>
      <right style="thick">
        <color rgb="FFFFFFFF"/>
      </right>
      <top style="medium">
        <color rgb="FF524B43"/>
      </top>
      <bottom style="thick">
        <color rgb="FF483B05"/>
      </bottom>
      <diagonal/>
    </border>
    <border>
      <left/>
      <right style="thick">
        <color rgb="FFFFFFFF"/>
      </right>
      <top style="thick">
        <color rgb="FF483B05"/>
      </top>
      <bottom style="thick">
        <color rgb="FF404040"/>
      </bottom>
      <diagonal/>
    </border>
    <border>
      <left/>
      <right/>
      <top style="thick">
        <color rgb="FF483B05"/>
      </top>
      <bottom style="thick">
        <color rgb="FF404040"/>
      </bottom>
      <diagonal/>
    </border>
    <border>
      <left/>
      <right style="thick">
        <color rgb="FFFFFFFF"/>
      </right>
      <top style="thick">
        <color rgb="FF404040"/>
      </top>
      <bottom/>
      <diagonal/>
    </border>
    <border>
      <left/>
      <right style="thick">
        <color rgb="FFFFFFFF"/>
      </right>
      <top/>
      <bottom style="thick">
        <color rgb="FF404040"/>
      </bottom>
      <diagonal/>
    </border>
    <border>
      <left style="thick">
        <color rgb="FFFFFFFF"/>
      </left>
      <right/>
      <top style="thick">
        <color rgb="FF483B05"/>
      </top>
      <bottom style="thick">
        <color rgb="FF404040"/>
      </bottom>
      <diagonal/>
    </border>
    <border>
      <left style="thick">
        <color rgb="FFFFFFFF"/>
      </left>
      <right/>
      <top style="thick">
        <color rgb="FF483B05"/>
      </top>
      <bottom/>
      <diagonal/>
    </border>
    <border>
      <left style="thick">
        <color rgb="FFFFFFFF"/>
      </left>
      <right style="thick">
        <color rgb="FFFFFFFF"/>
      </right>
      <top style="thick">
        <color rgb="FF404040"/>
      </top>
      <bottom/>
      <diagonal/>
    </border>
    <border>
      <left style="thick">
        <color rgb="FFFFFFFF"/>
      </left>
      <right style="thick">
        <color rgb="FFFFFFFF"/>
      </right>
      <top/>
      <bottom style="thick">
        <color rgb="FF404040"/>
      </bottom>
      <diagonal/>
    </border>
    <border>
      <left/>
      <right style="thick">
        <color rgb="FFFFFFFF"/>
      </right>
      <top style="medium">
        <color rgb="FF524B43"/>
      </top>
      <bottom style="medium">
        <color rgb="FF483B05"/>
      </bottom>
      <diagonal/>
    </border>
    <border>
      <left/>
      <right/>
      <top style="medium">
        <color rgb="FF524B43"/>
      </top>
      <bottom style="medium">
        <color rgb="FF483B05"/>
      </bottom>
      <diagonal/>
    </border>
    <border>
      <left/>
      <right/>
      <top style="thick">
        <color rgb="FF483B05"/>
      </top>
      <bottom style="medium">
        <color indexed="64"/>
      </bottom>
      <diagonal/>
    </border>
    <border>
      <left style="thick">
        <color rgb="FFFFFFFF"/>
      </left>
      <right/>
      <top style="medium">
        <color rgb="FF524B43"/>
      </top>
      <bottom/>
      <diagonal/>
    </border>
    <border>
      <left style="thick">
        <color rgb="FFFFFFFF"/>
      </left>
      <right/>
      <top style="medium">
        <color rgb="FF524B43"/>
      </top>
      <bottom style="medium">
        <color rgb="FF483B05"/>
      </bottom>
      <diagonal/>
    </border>
    <border>
      <left style="thick">
        <color rgb="FFFFFFFF"/>
      </left>
      <right/>
      <top style="medium">
        <color rgb="FF483B05"/>
      </top>
      <bottom style="medium">
        <color rgb="FF524B43"/>
      </bottom>
      <diagonal/>
    </border>
    <border>
      <left style="thick">
        <color rgb="FFFFFFFF"/>
      </left>
      <right/>
      <top style="medium">
        <color rgb="FF524B43"/>
      </top>
      <bottom style="thick">
        <color rgb="FFFFFFFF"/>
      </bottom>
      <diagonal/>
    </border>
    <border>
      <left style="thick">
        <color rgb="FFFFFFFF"/>
      </left>
      <right/>
      <top style="thick">
        <color rgb="FFFFFFFF"/>
      </top>
      <bottom style="thick">
        <color rgb="FF483B05"/>
      </bottom>
      <diagonal/>
    </border>
    <border>
      <left style="thick">
        <color rgb="FFFFFFFF"/>
      </left>
      <right/>
      <top style="thick">
        <color rgb="FF524B43"/>
      </top>
      <bottom style="thick">
        <color rgb="FF524B43"/>
      </bottom>
      <diagonal/>
    </border>
    <border>
      <left style="thick">
        <color rgb="FFFFFFFF"/>
      </left>
      <right/>
      <top style="thick">
        <color rgb="FF524B43"/>
      </top>
      <bottom style="dotted">
        <color rgb="FFBFBFBF"/>
      </bottom>
      <diagonal/>
    </border>
    <border>
      <left style="thick">
        <color rgb="FFFFFFFF"/>
      </left>
      <right/>
      <top style="dotted">
        <color rgb="FFBFBFBF"/>
      </top>
      <bottom style="dotted">
        <color rgb="FFBFBFBF"/>
      </bottom>
      <diagonal/>
    </border>
    <border>
      <left style="thick">
        <color rgb="FFFFFFFF"/>
      </left>
      <right style="thick">
        <color rgb="FFFFFFFF"/>
      </right>
      <top style="thick">
        <color indexed="64"/>
      </top>
      <bottom/>
      <diagonal/>
    </border>
    <border>
      <left/>
      <right style="thick">
        <color rgb="FFFFFFFF"/>
      </right>
      <top style="thick">
        <color indexed="64"/>
      </top>
      <bottom/>
      <diagonal/>
    </border>
    <border>
      <left style="thick">
        <color rgb="FFFFFFFF"/>
      </left>
      <right/>
      <top/>
      <bottom/>
      <diagonal/>
    </border>
    <border>
      <left style="thick">
        <color rgb="FFFFFFFF"/>
      </left>
      <right/>
      <top style="thick">
        <color rgb="FFFFFFFF"/>
      </top>
      <bottom/>
      <diagonal/>
    </border>
    <border>
      <left style="thick">
        <color rgb="FFFFFFFF"/>
      </left>
      <right style="thick">
        <color rgb="FFFFFFFF"/>
      </right>
      <top style="thick">
        <color rgb="FFFFFFFF"/>
      </top>
      <bottom style="thick">
        <color rgb="FF483B05"/>
      </bottom>
      <diagonal/>
    </border>
    <border>
      <left style="thick">
        <color rgb="FFFFFFFF"/>
      </left>
      <right/>
      <top style="thick">
        <color rgb="FF524B43"/>
      </top>
      <bottom style="thick">
        <color rgb="FF483B05"/>
      </bottom>
      <diagonal/>
    </border>
    <border>
      <left style="thick">
        <color theme="0"/>
      </left>
      <right style="thick">
        <color theme="0"/>
      </right>
      <top style="thin">
        <color rgb="FF524B43"/>
      </top>
      <bottom/>
      <diagonal/>
    </border>
    <border>
      <left/>
      <right/>
      <top style="thin">
        <color rgb="FF524B43"/>
      </top>
      <bottom/>
      <diagonal/>
    </border>
    <border>
      <left style="thick">
        <color theme="0"/>
      </left>
      <right style="thick">
        <color theme="0"/>
      </right>
      <top style="thin">
        <color rgb="FF524B43"/>
      </top>
      <bottom style="thin">
        <color rgb="FF524B43"/>
      </bottom>
      <diagonal/>
    </border>
    <border>
      <left/>
      <right/>
      <top style="thin">
        <color rgb="FF524B43"/>
      </top>
      <bottom style="thin">
        <color rgb="FF524B43"/>
      </bottom>
      <diagonal/>
    </border>
    <border>
      <left style="thick">
        <color rgb="FFFFFFFF"/>
      </left>
      <right/>
      <top style="thick">
        <color theme="1"/>
      </top>
      <bottom style="thick">
        <color theme="1"/>
      </bottom>
      <diagonal/>
    </border>
    <border>
      <left/>
      <right style="thick">
        <color rgb="FFFFFFFF"/>
      </right>
      <top style="thick">
        <color theme="1"/>
      </top>
      <bottom style="thick">
        <color theme="1"/>
      </bottom>
      <diagonal/>
    </border>
    <border>
      <left style="thick">
        <color rgb="FFFFFFFF"/>
      </left>
      <right/>
      <top style="thick">
        <color auto="1"/>
      </top>
      <bottom style="thick">
        <color auto="1"/>
      </bottom>
      <diagonal/>
    </border>
    <border>
      <left/>
      <right style="thick">
        <color rgb="FFFFFFFF"/>
      </right>
      <top style="thick">
        <color auto="1"/>
      </top>
      <bottom style="thick">
        <color auto="1"/>
      </bottom>
      <diagonal/>
    </border>
    <border>
      <left style="thick">
        <color rgb="FFFFFFFF"/>
      </left>
      <right style="thick">
        <color rgb="FFFFFFFF"/>
      </right>
      <top style="medium">
        <color rgb="FF524B43"/>
      </top>
      <bottom style="thick">
        <color rgb="FF524B43"/>
      </bottom>
      <diagonal/>
    </border>
    <border>
      <left/>
      <right/>
      <top style="medium">
        <color rgb="FF483B05"/>
      </top>
      <bottom style="thick">
        <color rgb="FF483B05"/>
      </bottom>
      <diagonal/>
    </border>
    <border>
      <left/>
      <right/>
      <top style="thick">
        <color rgb="FF524B43"/>
      </top>
      <bottom style="medium">
        <color rgb="FF524B43"/>
      </bottom>
      <diagonal/>
    </border>
    <border>
      <left style="thick">
        <color auto="1"/>
      </left>
      <right/>
      <top style="thick">
        <color rgb="FF483B05"/>
      </top>
      <bottom style="thick">
        <color auto="1"/>
      </bottom>
      <diagonal/>
    </border>
    <border>
      <left/>
      <right/>
      <top style="thick">
        <color rgb="FF483B05"/>
      </top>
      <bottom style="thick">
        <color auto="1"/>
      </bottom>
      <diagonal/>
    </border>
    <border>
      <left/>
      <right style="thick">
        <color auto="1"/>
      </right>
      <top style="thick">
        <color rgb="FF483B05"/>
      </top>
      <bottom style="thick">
        <color auto="1"/>
      </bottom>
      <diagonal/>
    </border>
    <border>
      <left style="thick">
        <color auto="1"/>
      </left>
      <right/>
      <top style="thick">
        <color rgb="FF483B05"/>
      </top>
      <bottom style="thick">
        <color rgb="FF483B05"/>
      </bottom>
      <diagonal/>
    </border>
    <border>
      <left/>
      <right style="thick">
        <color auto="1"/>
      </right>
      <top style="thick">
        <color rgb="FF483B05"/>
      </top>
      <bottom style="thick">
        <color rgb="FF483B05"/>
      </bottom>
      <diagonal/>
    </border>
    <border>
      <left/>
      <right/>
      <top style="medium">
        <color indexed="64"/>
      </top>
      <bottom style="medium">
        <color indexed="64"/>
      </bottom>
      <diagonal/>
    </border>
    <border>
      <left style="thin">
        <color rgb="FF483B05"/>
      </left>
      <right/>
      <top style="thick">
        <color rgb="FF483B05"/>
      </top>
      <bottom style="medium">
        <color rgb="FF483B05"/>
      </bottom>
      <diagonal/>
    </border>
    <border>
      <left/>
      <right style="thin">
        <color rgb="FF483B05"/>
      </right>
      <top style="thick">
        <color rgb="FF483B05"/>
      </top>
      <bottom style="medium">
        <color rgb="FF483B05"/>
      </bottom>
      <diagonal/>
    </border>
    <border>
      <left style="thick">
        <color theme="0"/>
      </left>
      <right/>
      <top style="thick">
        <color auto="1"/>
      </top>
      <bottom/>
      <diagonal/>
    </border>
    <border>
      <left style="thin">
        <color rgb="FF483B05"/>
      </left>
      <right style="thick">
        <color rgb="FFFFFFFF"/>
      </right>
      <top style="medium">
        <color rgb="FF483B05"/>
      </top>
      <bottom style="thick">
        <color rgb="FF483B05"/>
      </bottom>
      <diagonal/>
    </border>
    <border>
      <left/>
      <right style="thin">
        <color rgb="FF483B05"/>
      </right>
      <top style="medium">
        <color rgb="FF483B05"/>
      </top>
      <bottom style="thick">
        <color rgb="FF483B05"/>
      </bottom>
      <diagonal/>
    </border>
    <border>
      <left/>
      <right style="thin">
        <color auto="1"/>
      </right>
      <top style="medium">
        <color rgb="FF483B05"/>
      </top>
      <bottom style="thick">
        <color rgb="FF483B05"/>
      </bottom>
      <diagonal/>
    </border>
    <border>
      <left/>
      <right style="thick">
        <color theme="0"/>
      </right>
      <top style="medium">
        <color rgb="FF483B05"/>
      </top>
      <bottom style="thick">
        <color rgb="FF483B05"/>
      </bottom>
      <diagonal/>
    </border>
    <border>
      <left style="thick">
        <color theme="0"/>
      </left>
      <right/>
      <top/>
      <bottom style="thick">
        <color auto="1"/>
      </bottom>
      <diagonal/>
    </border>
    <border>
      <left style="thin">
        <color rgb="FF483B05"/>
      </left>
      <right/>
      <top style="thick">
        <color rgb="FF483B05"/>
      </top>
      <bottom/>
      <diagonal/>
    </border>
    <border>
      <left/>
      <right style="thin">
        <color rgb="FF483B05"/>
      </right>
      <top style="thick">
        <color rgb="FF483B05"/>
      </top>
      <bottom/>
      <diagonal/>
    </border>
    <border>
      <left/>
      <right style="thick">
        <color theme="0"/>
      </right>
      <top style="thick">
        <color rgb="FF483B05"/>
      </top>
      <bottom style="medium">
        <color auto="1"/>
      </bottom>
      <diagonal/>
    </border>
    <border>
      <left style="thick">
        <color rgb="FFFFFFFF"/>
      </left>
      <right style="thick">
        <color theme="0"/>
      </right>
      <top style="thick">
        <color rgb="FF483B05"/>
      </top>
      <bottom style="medium">
        <color auto="1"/>
      </bottom>
      <diagonal/>
    </border>
    <border>
      <left style="thick">
        <color rgb="FFFFFFFF"/>
      </left>
      <right/>
      <top style="thick">
        <color rgb="FF483B05"/>
      </top>
      <bottom style="medium">
        <color auto="1"/>
      </bottom>
      <diagonal/>
    </border>
    <border>
      <left style="thin">
        <color rgb="FF483B05"/>
      </left>
      <right style="thick">
        <color theme="0"/>
      </right>
      <top style="thick">
        <color rgb="FF483B05"/>
      </top>
      <bottom style="medium">
        <color auto="1"/>
      </bottom>
      <diagonal/>
    </border>
    <border>
      <left style="thick">
        <color rgb="FFFFFFFF"/>
      </left>
      <right style="thin">
        <color rgb="FF483B05"/>
      </right>
      <top style="thick">
        <color rgb="FF483B05"/>
      </top>
      <bottom style="medium">
        <color auto="1"/>
      </bottom>
      <diagonal/>
    </border>
    <border>
      <left/>
      <right style="thick">
        <color theme="0"/>
      </right>
      <top style="medium">
        <color auto="1"/>
      </top>
      <bottom style="thin">
        <color auto="1"/>
      </bottom>
      <diagonal/>
    </border>
    <border>
      <left style="thick">
        <color theme="0"/>
      </left>
      <right/>
      <top style="thin">
        <color rgb="FF524B43"/>
      </top>
      <bottom style="thin">
        <color rgb="FF524B43"/>
      </bottom>
      <diagonal/>
    </border>
    <border>
      <left style="thin">
        <color rgb="FF483B05"/>
      </left>
      <right style="thick">
        <color theme="0"/>
      </right>
      <top style="thin">
        <color rgb="FF524B43"/>
      </top>
      <bottom style="thin">
        <color rgb="FF524B43"/>
      </bottom>
      <diagonal/>
    </border>
    <border>
      <left style="thick">
        <color theme="0"/>
      </left>
      <right style="thin">
        <color rgb="FF483B05"/>
      </right>
      <top style="thin">
        <color rgb="FF524B43"/>
      </top>
      <bottom style="thin">
        <color rgb="FF524B43"/>
      </bottom>
      <diagonal/>
    </border>
    <border>
      <left/>
      <right style="thick">
        <color theme="0"/>
      </right>
      <top style="thin">
        <color rgb="FF524B43"/>
      </top>
      <bottom style="thin">
        <color rgb="FF524B43"/>
      </bottom>
      <diagonal/>
    </border>
    <border>
      <left/>
      <right style="thick">
        <color theme="0"/>
      </right>
      <top style="thin">
        <color auto="1"/>
      </top>
      <bottom style="thin">
        <color auto="1"/>
      </bottom>
      <diagonal/>
    </border>
    <border>
      <left style="thin">
        <color rgb="FF483B05"/>
      </left>
      <right style="thick">
        <color theme="0"/>
      </right>
      <top style="thin">
        <color rgb="FF524B43"/>
      </top>
      <bottom/>
      <diagonal/>
    </border>
    <border>
      <left/>
      <right style="thick">
        <color theme="0"/>
      </right>
      <top style="thin">
        <color rgb="FF524B43"/>
      </top>
      <bottom/>
      <diagonal/>
    </border>
    <border>
      <left style="thick">
        <color rgb="FFFFFFFF"/>
      </left>
      <right style="thick">
        <color theme="0"/>
      </right>
      <top style="medium">
        <color auto="1"/>
      </top>
      <bottom style="medium">
        <color rgb="FF524B43"/>
      </bottom>
      <diagonal/>
    </border>
    <border>
      <left style="thick">
        <color rgb="FFFFFFFF"/>
      </left>
      <right/>
      <top style="medium">
        <color auto="1"/>
      </top>
      <bottom style="medium">
        <color rgb="FF524B43"/>
      </bottom>
      <diagonal/>
    </border>
    <border>
      <left style="thin">
        <color rgb="FF483B05"/>
      </left>
      <right style="thick">
        <color theme="0"/>
      </right>
      <top style="medium">
        <color auto="1"/>
      </top>
      <bottom style="medium">
        <color rgb="FF524B43"/>
      </bottom>
      <diagonal/>
    </border>
    <border>
      <left style="thick">
        <color rgb="FFFFFFFF"/>
      </left>
      <right style="thin">
        <color rgb="FF483B05"/>
      </right>
      <top style="medium">
        <color auto="1"/>
      </top>
      <bottom style="medium">
        <color rgb="FF524B43"/>
      </bottom>
      <diagonal/>
    </border>
    <border>
      <left/>
      <right style="thick">
        <color theme="0"/>
      </right>
      <top style="medium">
        <color auto="1"/>
      </top>
      <bottom style="medium">
        <color rgb="FF524B43"/>
      </bottom>
      <diagonal/>
    </border>
    <border>
      <left/>
      <right style="thick">
        <color theme="0"/>
      </right>
      <top style="medium">
        <color rgb="FF524B43"/>
      </top>
      <bottom style="thin">
        <color auto="1"/>
      </bottom>
      <diagonal/>
    </border>
    <border>
      <left/>
      <right style="thick">
        <color rgb="FFFFFFFF"/>
      </right>
      <top/>
      <bottom style="thick">
        <color auto="1"/>
      </bottom>
      <diagonal/>
    </border>
    <border>
      <left style="thick">
        <color rgb="FFFFFFFF"/>
      </left>
      <right style="thick">
        <color theme="0"/>
      </right>
      <top style="thin">
        <color rgb="FF524B43"/>
      </top>
      <bottom style="thick">
        <color auto="1"/>
      </bottom>
      <diagonal/>
    </border>
    <border>
      <left style="thick">
        <color rgb="FFFFFFFF"/>
      </left>
      <right/>
      <top style="thin">
        <color rgb="FF524B43"/>
      </top>
      <bottom style="thick">
        <color auto="1"/>
      </bottom>
      <diagonal/>
    </border>
    <border>
      <left style="thin">
        <color rgb="FF483B05"/>
      </left>
      <right style="thick">
        <color theme="0"/>
      </right>
      <top style="thin">
        <color rgb="FF524B43"/>
      </top>
      <bottom style="thick">
        <color auto="1"/>
      </bottom>
      <diagonal/>
    </border>
    <border>
      <left style="thick">
        <color rgb="FFFFFFFF"/>
      </left>
      <right style="thin">
        <color rgb="FF483B05"/>
      </right>
      <top style="thin">
        <color rgb="FF524B43"/>
      </top>
      <bottom style="thick">
        <color auto="1"/>
      </bottom>
      <diagonal/>
    </border>
    <border>
      <left/>
      <right style="thick">
        <color theme="0"/>
      </right>
      <top style="thin">
        <color rgb="FF524B43"/>
      </top>
      <bottom style="thick">
        <color auto="1"/>
      </bottom>
      <diagonal/>
    </border>
  </borders>
  <cellStyleXfs count="12">
    <xf numFmtId="0" fontId="0" fillId="0" borderId="0"/>
    <xf numFmtId="0" fontId="13" fillId="0" borderId="0" applyNumberFormat="0" applyFill="0" applyBorder="0" applyAlignment="0" applyProtection="0"/>
    <xf numFmtId="9" fontId="70" fillId="0" borderId="0" applyFont="0" applyFill="0" applyBorder="0" applyAlignment="0" applyProtection="0"/>
    <xf numFmtId="0" fontId="75" fillId="0" borderId="0"/>
    <xf numFmtId="0" fontId="76" fillId="0" borderId="0"/>
    <xf numFmtId="0" fontId="70" fillId="0" borderId="0"/>
    <xf numFmtId="0" fontId="70" fillId="0" borderId="0"/>
    <xf numFmtId="0" fontId="81" fillId="0" borderId="0"/>
    <xf numFmtId="0" fontId="81" fillId="0" borderId="0"/>
    <xf numFmtId="164" fontId="70" fillId="0" borderId="0" applyFont="0" applyFill="0" applyBorder="0" applyAlignment="0" applyProtection="0"/>
    <xf numFmtId="0" fontId="81" fillId="0" borderId="0"/>
    <xf numFmtId="0" fontId="81" fillId="0" borderId="0"/>
  </cellStyleXfs>
  <cellXfs count="1121">
    <xf numFmtId="0" fontId="0" fillId="0" borderId="0" xfId="0"/>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5" fillId="0" borderId="0" xfId="0" applyFont="1" applyAlignment="1">
      <alignment horizontal="right"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7" fillId="0" borderId="6" xfId="0" applyFont="1" applyBorder="1" applyAlignment="1">
      <alignment vertical="center"/>
    </xf>
    <xf numFmtId="3" fontId="0" fillId="0" borderId="0" xfId="0" applyNumberFormat="1"/>
    <xf numFmtId="0" fontId="8" fillId="0" borderId="0" xfId="0" applyFont="1" applyAlignment="1">
      <alignment horizontal="right" vertical="center"/>
    </xf>
    <xf numFmtId="0" fontId="8" fillId="0" borderId="6" xfId="0" applyFont="1" applyBorder="1" applyAlignment="1">
      <alignment horizontal="right" vertical="center"/>
    </xf>
    <xf numFmtId="0" fontId="7" fillId="0" borderId="4" xfId="0" applyFont="1" applyBorder="1" applyAlignment="1">
      <alignment vertical="center"/>
    </xf>
    <xf numFmtId="0" fontId="10" fillId="0" borderId="0" xfId="0" applyFont="1"/>
    <xf numFmtId="0" fontId="14" fillId="0" borderId="0" xfId="0" applyFont="1" applyAlignment="1">
      <alignment vertical="center"/>
    </xf>
    <xf numFmtId="0" fontId="15" fillId="0" borderId="0" xfId="0" applyFont="1" applyAlignment="1">
      <alignment horizontal="left" vertical="center"/>
    </xf>
    <xf numFmtId="0" fontId="15" fillId="0" borderId="0" xfId="0" applyFont="1"/>
    <xf numFmtId="0" fontId="16" fillId="0" borderId="0" xfId="0" applyFont="1"/>
    <xf numFmtId="0" fontId="7" fillId="0" borderId="9" xfId="0" applyFont="1" applyBorder="1" applyAlignment="1">
      <alignment vertical="center" wrapText="1"/>
    </xf>
    <xf numFmtId="0" fontId="7" fillId="0" borderId="10" xfId="0" applyFont="1" applyBorder="1" applyAlignment="1">
      <alignment horizontal="right" vertical="center" wrapText="1"/>
    </xf>
    <xf numFmtId="0" fontId="7" fillId="0" borderId="10" xfId="0" applyFont="1" applyBorder="1" applyAlignment="1">
      <alignment vertical="center" wrapText="1"/>
    </xf>
    <xf numFmtId="3" fontId="7" fillId="0" borderId="10" xfId="0" applyNumberFormat="1" applyFont="1" applyBorder="1" applyAlignment="1">
      <alignment horizontal="right" vertical="center" wrapText="1"/>
    </xf>
    <xf numFmtId="0" fontId="7" fillId="0" borderId="11" xfId="0" applyFont="1" applyBorder="1" applyAlignment="1">
      <alignment vertical="center" wrapText="1"/>
    </xf>
    <xf numFmtId="3"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0" fontId="6" fillId="0" borderId="7" xfId="0" applyFont="1" applyBorder="1" applyAlignment="1">
      <alignment vertical="center" wrapText="1"/>
    </xf>
    <xf numFmtId="3" fontId="6" fillId="0" borderId="8" xfId="0" applyNumberFormat="1" applyFont="1" applyBorder="1" applyAlignment="1">
      <alignment horizontal="right" vertical="center" wrapText="1"/>
    </xf>
    <xf numFmtId="0" fontId="6" fillId="0" borderId="13" xfId="0" applyFont="1" applyBorder="1" applyAlignment="1">
      <alignment vertical="center" wrapText="1"/>
    </xf>
    <xf numFmtId="3" fontId="6" fillId="0" borderId="14" xfId="0" applyNumberFormat="1" applyFont="1" applyBorder="1" applyAlignment="1">
      <alignment horizontal="right" vertical="center" wrapText="1"/>
    </xf>
    <xf numFmtId="0" fontId="15" fillId="0" borderId="0" xfId="0" applyFont="1" applyAlignment="1">
      <alignment horizontal="center" vertical="center"/>
    </xf>
    <xf numFmtId="0" fontId="15" fillId="0" borderId="0" xfId="0" applyFont="1" applyAlignment="1">
      <alignment horizontal="center"/>
    </xf>
    <xf numFmtId="0" fontId="0" fillId="0" borderId="0" xfId="0" applyAlignment="1">
      <alignment horizontal="center"/>
    </xf>
    <xf numFmtId="0" fontId="6" fillId="0" borderId="7" xfId="0" applyFont="1" applyBorder="1" applyAlignment="1">
      <alignment horizontal="center" vertical="center" wrapText="1"/>
    </xf>
    <xf numFmtId="0" fontId="6" fillId="0" borderId="15" xfId="0" applyFont="1" applyBorder="1" applyAlignment="1">
      <alignment vertical="center"/>
    </xf>
    <xf numFmtId="0" fontId="6" fillId="0" borderId="0" xfId="0" applyFont="1" applyAlignment="1">
      <alignment vertical="center"/>
    </xf>
    <xf numFmtId="0" fontId="8" fillId="0" borderId="0" xfId="0" applyFont="1" applyAlignment="1">
      <alignment horizontal="left" vertical="center" indent="2"/>
    </xf>
    <xf numFmtId="0" fontId="22" fillId="0" borderId="0" xfId="0" applyFont="1" applyAlignment="1">
      <alignment horizontal="left" vertical="center" indent="2"/>
    </xf>
    <xf numFmtId="0" fontId="7" fillId="0" borderId="0" xfId="0" applyFont="1" applyAlignment="1">
      <alignment vertical="center"/>
    </xf>
    <xf numFmtId="0" fontId="1" fillId="0" borderId="0" xfId="0" applyFont="1" applyAlignment="1">
      <alignment wrapText="1"/>
    </xf>
    <xf numFmtId="0" fontId="6" fillId="0" borderId="0" xfId="0" applyFont="1" applyAlignment="1">
      <alignment vertical="center" wrapText="1"/>
    </xf>
    <xf numFmtId="0" fontId="23" fillId="0" borderId="0" xfId="0" applyFont="1" applyAlignment="1">
      <alignment vertical="center"/>
    </xf>
    <xf numFmtId="0" fontId="8" fillId="0" borderId="0" xfId="0" applyFont="1" applyAlignment="1">
      <alignment horizontal="left" vertical="center" indent="1"/>
    </xf>
    <xf numFmtId="0" fontId="0" fillId="0" borderId="0" xfId="0" applyAlignment="1">
      <alignment horizontal="center" vertical="center"/>
    </xf>
    <xf numFmtId="0" fontId="25" fillId="0" borderId="5" xfId="0" applyFont="1" applyBorder="1" applyAlignment="1">
      <alignment vertical="center" wrapText="1"/>
    </xf>
    <xf numFmtId="0" fontId="21" fillId="0" borderId="5" xfId="0" applyFont="1" applyBorder="1" applyAlignment="1">
      <alignment horizontal="right" vertical="center" wrapText="1" indent="1"/>
    </xf>
    <xf numFmtId="0" fontId="11" fillId="0" borderId="6" xfId="0" applyFont="1" applyBorder="1" applyAlignment="1">
      <alignment vertical="center"/>
    </xf>
    <xf numFmtId="3" fontId="12" fillId="0" borderId="9"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3" fontId="12" fillId="0" borderId="19" xfId="0" applyNumberFormat="1" applyFont="1" applyBorder="1" applyAlignment="1">
      <alignment horizontal="right" vertical="center" wrapText="1"/>
    </xf>
    <xf numFmtId="0" fontId="19" fillId="0" borderId="4" xfId="0" applyFont="1" applyBorder="1" applyAlignment="1">
      <alignment vertical="center" wrapText="1"/>
    </xf>
    <xf numFmtId="9" fontId="19" fillId="0" borderId="4" xfId="0" applyNumberFormat="1" applyFont="1" applyBorder="1" applyAlignment="1">
      <alignment horizontal="right" vertical="center" wrapText="1" indent="1"/>
    </xf>
    <xf numFmtId="0" fontId="12" fillId="0" borderId="22" xfId="0" applyFont="1" applyBorder="1" applyAlignment="1">
      <alignment vertical="center" wrapText="1"/>
    </xf>
    <xf numFmtId="0" fontId="7" fillId="0" borderId="22" xfId="0" applyFont="1" applyBorder="1" applyAlignment="1">
      <alignment vertical="center" wrapText="1"/>
    </xf>
    <xf numFmtId="0" fontId="1" fillId="0" borderId="4" xfId="0" applyFont="1" applyBorder="1" applyAlignment="1">
      <alignment vertical="center"/>
    </xf>
    <xf numFmtId="0" fontId="19" fillId="2" borderId="19" xfId="0" applyFont="1" applyFill="1" applyBorder="1" applyAlignment="1">
      <alignment vertical="center" wrapText="1"/>
    </xf>
    <xf numFmtId="0" fontId="19"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left" vertical="center" wrapText="1" indent="1"/>
    </xf>
    <xf numFmtId="0" fontId="12" fillId="0" borderId="23" xfId="0" applyFont="1" applyBorder="1" applyAlignment="1">
      <alignment horizontal="center" vertical="center" wrapText="1"/>
    </xf>
    <xf numFmtId="0" fontId="12" fillId="0" borderId="24" xfId="0" applyFont="1" applyBorder="1" applyAlignment="1">
      <alignment horizontal="left" vertical="center" wrapText="1" indent="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vertical="center" wrapText="1"/>
    </xf>
    <xf numFmtId="0" fontId="12" fillId="0" borderId="24" xfId="0" applyFont="1" applyBorder="1" applyAlignment="1">
      <alignment vertical="center" wrapText="1"/>
    </xf>
    <xf numFmtId="0" fontId="19" fillId="0" borderId="11" xfId="0" applyFont="1" applyBorder="1" applyAlignment="1">
      <alignment horizontal="center" vertical="center" wrapText="1"/>
    </xf>
    <xf numFmtId="0" fontId="19" fillId="0" borderId="0" xfId="0" applyFont="1" applyAlignment="1">
      <alignment vertical="center" wrapText="1"/>
    </xf>
    <xf numFmtId="0" fontId="12" fillId="0" borderId="0" xfId="0" applyFont="1" applyAlignment="1">
      <alignment vertical="center" wrapText="1"/>
    </xf>
    <xf numFmtId="0" fontId="12" fillId="0" borderId="22" xfId="0" applyFont="1" applyBorder="1" applyAlignment="1">
      <alignment horizontal="left" vertical="center" wrapText="1" indent="1"/>
    </xf>
    <xf numFmtId="0" fontId="19" fillId="0" borderId="30" xfId="0" applyFont="1" applyBorder="1" applyAlignment="1">
      <alignment horizontal="center" vertical="center" wrapText="1"/>
    </xf>
    <xf numFmtId="0" fontId="19" fillId="0" borderId="5" xfId="0" applyFont="1" applyBorder="1" applyAlignment="1">
      <alignment vertical="center" wrapText="1"/>
    </xf>
    <xf numFmtId="0" fontId="19" fillId="0" borderId="18" xfId="0" applyFont="1" applyBorder="1" applyAlignment="1">
      <alignment horizontal="center" vertical="center" wrapText="1"/>
    </xf>
    <xf numFmtId="0" fontId="30" fillId="0" borderId="4" xfId="0" applyFont="1" applyBorder="1" applyAlignment="1">
      <alignment vertical="center"/>
    </xf>
    <xf numFmtId="0" fontId="19" fillId="2" borderId="19" xfId="0" applyFont="1" applyFill="1" applyBorder="1" applyAlignment="1">
      <alignment vertical="center"/>
    </xf>
    <xf numFmtId="0" fontId="12" fillId="0" borderId="33" xfId="0" applyFont="1" applyBorder="1" applyAlignment="1">
      <alignment horizontal="center" vertical="center" wrapText="1"/>
    </xf>
    <xf numFmtId="0" fontId="19"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lignment vertical="center" wrapText="1"/>
    </xf>
    <xf numFmtId="0" fontId="17" fillId="0" borderId="3" xfId="0" applyFont="1" applyBorder="1" applyAlignment="1">
      <alignment vertical="center"/>
    </xf>
    <xf numFmtId="0" fontId="17" fillId="0" borderId="3" xfId="0" applyFont="1" applyBorder="1" applyAlignment="1">
      <alignment vertical="center" wrapText="1"/>
    </xf>
    <xf numFmtId="17" fontId="6" fillId="0" borderId="0" xfId="0" applyNumberFormat="1" applyFont="1" applyAlignment="1">
      <alignment horizontal="center" vertical="center" wrapText="1"/>
    </xf>
    <xf numFmtId="3" fontId="7" fillId="0" borderId="14" xfId="0" applyNumberFormat="1" applyFont="1" applyBorder="1" applyAlignment="1">
      <alignment horizontal="right" vertical="center" wrapText="1"/>
    </xf>
    <xf numFmtId="0" fontId="7" fillId="0" borderId="14" xfId="0" applyFont="1" applyBorder="1" applyAlignment="1">
      <alignment horizontal="right" vertical="center" wrapText="1"/>
    </xf>
    <xf numFmtId="0" fontId="28" fillId="2" borderId="33" xfId="0" applyFont="1" applyFill="1" applyBorder="1" applyAlignment="1">
      <alignment vertical="center"/>
    </xf>
    <xf numFmtId="0" fontId="12" fillId="0" borderId="47" xfId="0" applyFont="1" applyBorder="1" applyAlignment="1">
      <alignment vertical="center" wrapText="1"/>
    </xf>
    <xf numFmtId="0" fontId="5" fillId="0" borderId="0" xfId="0" applyFont="1" applyAlignment="1">
      <alignment vertical="center"/>
    </xf>
    <xf numFmtId="0" fontId="32" fillId="0" borderId="13" xfId="0" applyFont="1" applyBorder="1" applyAlignment="1">
      <alignment horizontal="center" vertical="center" wrapText="1"/>
    </xf>
    <xf numFmtId="0" fontId="32" fillId="0" borderId="14" xfId="0" applyFont="1" applyBorder="1" applyAlignment="1">
      <alignment vertical="center" wrapText="1"/>
    </xf>
    <xf numFmtId="0" fontId="7" fillId="0" borderId="9" xfId="0" applyFont="1" applyBorder="1" applyAlignment="1">
      <alignment horizontal="center" vertical="center" wrapText="1"/>
    </xf>
    <xf numFmtId="0" fontId="7" fillId="0" borderId="12" xfId="0" applyFont="1" applyBorder="1" applyAlignment="1">
      <alignment vertical="center" wrapText="1"/>
    </xf>
    <xf numFmtId="0" fontId="32" fillId="0" borderId="7" xfId="0" applyFont="1" applyBorder="1" applyAlignment="1">
      <alignment horizontal="center" vertical="center" wrapText="1"/>
    </xf>
    <xf numFmtId="0" fontId="32" fillId="0" borderId="8" xfId="0" applyFont="1" applyBorder="1" applyAlignment="1">
      <alignment vertical="center" wrapText="1"/>
    </xf>
    <xf numFmtId="0" fontId="29" fillId="0" borderId="0" xfId="0" applyFont="1" applyAlignment="1">
      <alignment vertical="center" wrapText="1"/>
    </xf>
    <xf numFmtId="0" fontId="33" fillId="2" borderId="23" xfId="0" applyFont="1" applyFill="1" applyBorder="1" applyAlignment="1">
      <alignment vertical="center"/>
    </xf>
    <xf numFmtId="0" fontId="27" fillId="0" borderId="48" xfId="0" applyFont="1" applyBorder="1" applyAlignment="1">
      <alignment vertical="center" wrapText="1"/>
    </xf>
    <xf numFmtId="0" fontId="5" fillId="0" borderId="0" xfId="0" applyFont="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vertical="center" wrapText="1"/>
    </xf>
    <xf numFmtId="3" fontId="6" fillId="0" borderId="10" xfId="0" applyNumberFormat="1" applyFont="1" applyBorder="1" applyAlignment="1">
      <alignment horizontal="right" vertical="center" wrapText="1"/>
    </xf>
    <xf numFmtId="0" fontId="6" fillId="0" borderId="10" xfId="0" applyFont="1" applyBorder="1" applyAlignment="1">
      <alignment horizontal="left" vertical="center" wrapText="1" indent="1"/>
    </xf>
    <xf numFmtId="0" fontId="7" fillId="0" borderId="10" xfId="0" applyFont="1" applyBorder="1" applyAlignment="1">
      <alignment horizontal="left" vertical="center" wrapText="1" indent="2"/>
    </xf>
    <xf numFmtId="0" fontId="0" fillId="0" borderId="0" xfId="0" applyAlignment="1">
      <alignment horizontal="right"/>
    </xf>
    <xf numFmtId="0" fontId="15" fillId="0" borderId="0" xfId="0" applyFont="1" applyAlignment="1">
      <alignment horizontal="right"/>
    </xf>
    <xf numFmtId="0" fontId="8" fillId="0" borderId="9" xfId="0" applyFont="1" applyBorder="1" applyAlignment="1">
      <alignment horizontal="left" vertical="center" wrapText="1" indent="1"/>
    </xf>
    <xf numFmtId="0" fontId="7" fillId="0" borderId="18" xfId="0" applyFont="1" applyBorder="1" applyAlignment="1">
      <alignment vertical="center" wrapText="1"/>
    </xf>
    <xf numFmtId="0" fontId="19" fillId="0" borderId="18" xfId="0" applyFont="1" applyBorder="1" applyAlignment="1">
      <alignment vertical="center" wrapText="1"/>
    </xf>
    <xf numFmtId="0" fontId="25" fillId="0" borderId="4" xfId="0" applyFont="1" applyBorder="1" applyAlignment="1">
      <alignment horizontal="center" vertical="center" wrapText="1"/>
    </xf>
    <xf numFmtId="0" fontId="6" fillId="0" borderId="10" xfId="0" applyFont="1" applyBorder="1" applyAlignment="1">
      <alignment horizontal="right" vertical="center" wrapText="1"/>
    </xf>
    <xf numFmtId="0" fontId="38" fillId="0" borderId="4" xfId="0" applyFont="1" applyBorder="1" applyAlignment="1">
      <alignment vertical="center" wrapText="1"/>
    </xf>
    <xf numFmtId="0" fontId="1" fillId="0" borderId="0" xfId="0" applyFont="1" applyAlignment="1">
      <alignment vertical="center" wrapText="1"/>
    </xf>
    <xf numFmtId="0" fontId="19" fillId="0" borderId="0" xfId="0" applyFont="1" applyAlignment="1">
      <alignment horizontal="center" vertical="center"/>
    </xf>
    <xf numFmtId="0" fontId="18" fillId="0" borderId="9" xfId="0" applyFont="1" applyBorder="1" applyAlignment="1">
      <alignment vertical="center" wrapText="1"/>
    </xf>
    <xf numFmtId="0" fontId="18" fillId="0" borderId="9" xfId="0" applyFont="1" applyBorder="1" applyAlignment="1">
      <alignment horizontal="left" vertical="center" wrapText="1" indent="1"/>
    </xf>
    <xf numFmtId="0" fontId="42" fillId="0" borderId="4" xfId="0" applyFont="1" applyBorder="1" applyAlignment="1">
      <alignment vertical="center" wrapText="1"/>
    </xf>
    <xf numFmtId="0" fontId="43" fillId="0" borderId="0" xfId="0" applyFont="1" applyAlignment="1">
      <alignment vertical="center"/>
    </xf>
    <xf numFmtId="0" fontId="44" fillId="0" borderId="4" xfId="0" applyFont="1" applyBorder="1" applyAlignment="1">
      <alignment vertical="center"/>
    </xf>
    <xf numFmtId="0" fontId="7" fillId="0" borderId="61" xfId="0" applyFont="1" applyBorder="1" applyAlignment="1">
      <alignment vertical="center" wrapText="1"/>
    </xf>
    <xf numFmtId="3" fontId="7" fillId="0" borderId="43" xfId="0" applyNumberFormat="1" applyFont="1" applyBorder="1" applyAlignment="1">
      <alignment horizontal="right" vertical="center" wrapText="1"/>
    </xf>
    <xf numFmtId="0" fontId="7" fillId="0" borderId="13" xfId="0" applyFont="1" applyBorder="1" applyAlignment="1">
      <alignment vertical="center" wrapText="1"/>
    </xf>
    <xf numFmtId="0" fontId="19" fillId="0" borderId="13" xfId="0" applyFont="1" applyBorder="1" applyAlignment="1">
      <alignment vertical="center" wrapText="1"/>
    </xf>
    <xf numFmtId="0" fontId="14" fillId="0" borderId="0" xfId="0" applyFont="1" applyAlignment="1">
      <alignment horizontal="left" vertical="center"/>
    </xf>
    <xf numFmtId="10" fontId="7" fillId="0" borderId="43" xfId="0" applyNumberFormat="1" applyFont="1" applyBorder="1" applyAlignment="1">
      <alignment horizontal="right" vertical="center" wrapText="1"/>
    </xf>
    <xf numFmtId="10" fontId="7" fillId="0" borderId="10" xfId="0" applyNumberFormat="1" applyFont="1" applyBorder="1" applyAlignment="1">
      <alignment horizontal="right" vertical="center" wrapText="1"/>
    </xf>
    <xf numFmtId="10" fontId="7" fillId="0" borderId="12" xfId="0" applyNumberFormat="1" applyFont="1" applyBorder="1" applyAlignment="1">
      <alignment horizontal="right" vertical="center" wrapText="1"/>
    </xf>
    <xf numFmtId="10" fontId="6" fillId="0" borderId="8" xfId="0" applyNumberFormat="1" applyFont="1" applyBorder="1" applyAlignment="1">
      <alignment horizontal="right" vertical="center" wrapText="1"/>
    </xf>
    <xf numFmtId="0" fontId="1" fillId="0" borderId="14" xfId="0" applyFont="1" applyBorder="1" applyAlignment="1">
      <alignment vertical="center" wrapText="1"/>
    </xf>
    <xf numFmtId="3" fontId="7" fillId="0" borderId="44" xfId="0" applyNumberFormat="1" applyFont="1" applyBorder="1" applyAlignment="1">
      <alignment vertical="center" wrapText="1"/>
    </xf>
    <xf numFmtId="3" fontId="7" fillId="0" borderId="56" xfId="0" applyNumberFormat="1" applyFont="1" applyBorder="1" applyAlignment="1">
      <alignment vertical="center" wrapText="1"/>
    </xf>
    <xf numFmtId="3" fontId="6" fillId="0" borderId="50" xfId="0" applyNumberFormat="1" applyFont="1" applyBorder="1" applyAlignment="1">
      <alignment vertical="center" wrapText="1"/>
    </xf>
    <xf numFmtId="3" fontId="7" fillId="0" borderId="41" xfId="0" applyNumberFormat="1" applyFont="1" applyBorder="1" applyAlignment="1">
      <alignment vertical="center" wrapText="1"/>
    </xf>
    <xf numFmtId="0" fontId="6" fillId="0" borderId="1" xfId="0" applyFont="1" applyBorder="1" applyAlignment="1">
      <alignment horizontal="right" vertical="center" wrapText="1"/>
    </xf>
    <xf numFmtId="0" fontId="7" fillId="0" borderId="3" xfId="0" applyFont="1" applyBorder="1" applyAlignment="1">
      <alignment vertical="center" wrapText="1"/>
    </xf>
    <xf numFmtId="0" fontId="7" fillId="0" borderId="2" xfId="0" applyFont="1" applyBorder="1" applyAlignment="1">
      <alignment horizontal="right" vertical="center" wrapText="1"/>
    </xf>
    <xf numFmtId="0" fontId="7" fillId="0" borderId="67" xfId="0" applyFont="1" applyBorder="1" applyAlignment="1">
      <alignment vertical="center" wrapText="1"/>
    </xf>
    <xf numFmtId="3" fontId="7" fillId="0" borderId="68" xfId="0" applyNumberFormat="1" applyFont="1" applyBorder="1" applyAlignment="1">
      <alignment horizontal="right" vertical="center" wrapText="1"/>
    </xf>
    <xf numFmtId="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3" xfId="0" applyFont="1" applyBorder="1" applyAlignment="1">
      <alignment vertical="center" wrapText="1"/>
    </xf>
    <xf numFmtId="0" fontId="6" fillId="0" borderId="43" xfId="0" applyFont="1" applyBorder="1" applyAlignment="1">
      <alignment horizontal="right" vertical="center" wrapText="1"/>
    </xf>
    <xf numFmtId="0" fontId="6" fillId="0" borderId="43" xfId="0" applyFont="1" applyBorder="1" applyAlignment="1">
      <alignment horizontal="center" vertical="center" wrapText="1"/>
    </xf>
    <xf numFmtId="9" fontId="6" fillId="0" borderId="12" xfId="0" applyNumberFormat="1" applyFont="1" applyBorder="1" applyAlignment="1">
      <alignment horizontal="center" vertical="center" wrapText="1"/>
    </xf>
    <xf numFmtId="0" fontId="12" fillId="0" borderId="9" xfId="0" applyFont="1" applyBorder="1" applyAlignment="1">
      <alignment vertical="center" wrapText="1"/>
    </xf>
    <xf numFmtId="0" fontId="6" fillId="0" borderId="14" xfId="0" applyFont="1" applyBorder="1" applyAlignment="1">
      <alignment vertical="center"/>
    </xf>
    <xf numFmtId="0" fontId="21" fillId="0" borderId="2" xfId="0" applyFont="1" applyBorder="1" applyAlignment="1">
      <alignment horizontal="center" vertical="center" wrapText="1"/>
    </xf>
    <xf numFmtId="10" fontId="7" fillId="0" borderId="72" xfId="0" applyNumberFormat="1" applyFont="1" applyBorder="1" applyAlignment="1">
      <alignment horizontal="center" vertical="center" wrapText="1"/>
    </xf>
    <xf numFmtId="10" fontId="7" fillId="0" borderId="73" xfId="0" applyNumberFormat="1" applyFont="1" applyBorder="1" applyAlignment="1">
      <alignment horizontal="center" vertical="center" wrapText="1"/>
    </xf>
    <xf numFmtId="0" fontId="7" fillId="0" borderId="73" xfId="0" applyFont="1" applyBorder="1" applyAlignment="1">
      <alignment horizontal="center" vertical="center" wrapText="1"/>
    </xf>
    <xf numFmtId="0" fontId="21" fillId="0" borderId="3" xfId="0" applyFont="1" applyBorder="1" applyAlignment="1">
      <alignment horizontal="center" vertical="center" wrapText="1"/>
    </xf>
    <xf numFmtId="10" fontId="7"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2" xfId="0" applyFont="1" applyBorder="1" applyAlignment="1">
      <alignment horizontal="center" vertical="center" wrapText="1"/>
    </xf>
    <xf numFmtId="10" fontId="12" fillId="0" borderId="72" xfId="0" applyNumberFormat="1" applyFont="1" applyBorder="1" applyAlignment="1">
      <alignment horizontal="right" vertical="center" wrapText="1"/>
    </xf>
    <xf numFmtId="10" fontId="12" fillId="0" borderId="73" xfId="0" applyNumberFormat="1" applyFont="1" applyBorder="1" applyAlignment="1">
      <alignment horizontal="right" vertical="center" wrapText="1"/>
    </xf>
    <xf numFmtId="0" fontId="11" fillId="0" borderId="4" xfId="0" applyFont="1" applyBorder="1" applyAlignment="1">
      <alignment vertical="center"/>
    </xf>
    <xf numFmtId="10" fontId="12" fillId="0" borderId="18" xfId="0" applyNumberFormat="1" applyFont="1" applyBorder="1" applyAlignment="1">
      <alignment horizontal="right" vertical="center" wrapText="1"/>
    </xf>
    <xf numFmtId="10" fontId="12" fillId="0" borderId="19" xfId="0" applyNumberFormat="1" applyFont="1" applyBorder="1" applyAlignment="1">
      <alignment horizontal="right" vertical="center" wrapText="1"/>
    </xf>
    <xf numFmtId="3" fontId="12" fillId="0" borderId="73" xfId="0" applyNumberFormat="1" applyFont="1" applyBorder="1" applyAlignment="1">
      <alignment horizontal="right" vertical="center" wrapText="1"/>
    </xf>
    <xf numFmtId="0" fontId="44" fillId="0" borderId="19" xfId="0" applyFont="1" applyBorder="1" applyAlignment="1">
      <alignment vertical="center"/>
    </xf>
    <xf numFmtId="0" fontId="7" fillId="3" borderId="14" xfId="0" applyFont="1" applyFill="1" applyBorder="1" applyAlignment="1">
      <alignment horizontal="right" vertical="center" wrapText="1"/>
    </xf>
    <xf numFmtId="0" fontId="7" fillId="3" borderId="10" xfId="0" applyFont="1" applyFill="1" applyBorder="1" applyAlignment="1">
      <alignment horizontal="right" vertical="center" wrapText="1"/>
    </xf>
    <xf numFmtId="0" fontId="7" fillId="3" borderId="12" xfId="0" applyFont="1" applyFill="1" applyBorder="1" applyAlignment="1">
      <alignment horizontal="right" vertical="center" wrapText="1"/>
    </xf>
    <xf numFmtId="0" fontId="7" fillId="3" borderId="8" xfId="0" applyFont="1" applyFill="1" applyBorder="1" applyAlignment="1">
      <alignment horizontal="justify" vertical="center" wrapText="1"/>
    </xf>
    <xf numFmtId="0" fontId="5" fillId="0" borderId="0" xfId="0" applyFont="1" applyAlignment="1"/>
    <xf numFmtId="0" fontId="5" fillId="0" borderId="13" xfId="0" applyFont="1" applyBorder="1" applyAlignment="1">
      <alignment vertical="center" wrapText="1"/>
    </xf>
    <xf numFmtId="9" fontId="6" fillId="0" borderId="14"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0" fontId="7" fillId="0" borderId="41" xfId="0" applyFont="1" applyBorder="1" applyAlignment="1">
      <alignment horizontal="center" vertical="center" wrapText="1"/>
    </xf>
    <xf numFmtId="10" fontId="7" fillId="0" borderId="41" xfId="0" applyNumberFormat="1" applyFont="1" applyBorder="1" applyAlignment="1">
      <alignment horizontal="center" vertical="center" wrapText="1"/>
    </xf>
    <xf numFmtId="0" fontId="7" fillId="0" borderId="44" xfId="0" applyFont="1" applyBorder="1" applyAlignment="1">
      <alignment horizontal="center" vertical="center" wrapText="1"/>
    </xf>
    <xf numFmtId="0" fontId="6" fillId="0" borderId="66" xfId="0" applyFont="1" applyBorder="1" applyAlignment="1">
      <alignment vertical="center" wrapText="1"/>
    </xf>
    <xf numFmtId="0" fontId="1" fillId="0" borderId="50" xfId="0" applyFont="1" applyBorder="1" applyAlignment="1">
      <alignment horizontal="center" vertical="center" wrapText="1"/>
    </xf>
    <xf numFmtId="0" fontId="1" fillId="0" borderId="14" xfId="0" applyFont="1" applyBorder="1" applyAlignment="1">
      <alignment horizontal="center" vertical="center" wrapText="1"/>
    </xf>
    <xf numFmtId="9" fontId="6" fillId="0" borderId="8" xfId="0" applyNumberFormat="1" applyFont="1" applyBorder="1" applyAlignment="1">
      <alignment horizontal="right" vertical="center" wrapText="1"/>
    </xf>
    <xf numFmtId="0" fontId="48" fillId="0" borderId="0" xfId="0" applyFont="1" applyAlignment="1">
      <alignment horizontal="justify" vertical="center"/>
    </xf>
    <xf numFmtId="0" fontId="7" fillId="0" borderId="29" xfId="0" applyFont="1" applyBorder="1" applyAlignment="1">
      <alignment horizontal="right" vertical="center" wrapText="1"/>
    </xf>
    <xf numFmtId="0" fontId="7" fillId="0" borderId="27" xfId="0" applyFont="1" applyBorder="1" applyAlignment="1">
      <alignment vertical="center" wrapText="1"/>
    </xf>
    <xf numFmtId="0" fontId="29" fillId="0" borderId="0" xfId="0" applyFont="1" applyAlignment="1">
      <alignment horizontal="left" vertical="center"/>
    </xf>
    <xf numFmtId="0" fontId="5" fillId="2" borderId="0" xfId="0" applyFont="1" applyFill="1" applyAlignment="1">
      <alignment horizontal="right" vertical="center"/>
    </xf>
    <xf numFmtId="0" fontId="6" fillId="0" borderId="81" xfId="0" applyFont="1" applyBorder="1" applyAlignment="1">
      <alignment horizontal="center" vertical="center" wrapText="1"/>
    </xf>
    <xf numFmtId="0" fontId="0" fillId="0" borderId="0" xfId="0" applyBorder="1"/>
    <xf numFmtId="0" fontId="35" fillId="0" borderId="4" xfId="0" applyFont="1" applyBorder="1" applyAlignment="1">
      <alignment horizontal="right" vertical="center"/>
    </xf>
    <xf numFmtId="0" fontId="6" fillId="0" borderId="9" xfId="0" applyFont="1" applyBorder="1" applyAlignment="1">
      <alignment vertical="center" wrapText="1"/>
    </xf>
    <xf numFmtId="0" fontId="6" fillId="0" borderId="11" xfId="0" applyFont="1" applyBorder="1" applyAlignment="1">
      <alignment vertical="center"/>
    </xf>
    <xf numFmtId="0" fontId="6" fillId="0" borderId="30" xfId="0" applyFont="1" applyBorder="1" applyAlignment="1">
      <alignment vertical="center"/>
    </xf>
    <xf numFmtId="3" fontId="6" fillId="0" borderId="31" xfId="0" applyNumberFormat="1" applyFont="1" applyBorder="1" applyAlignment="1">
      <alignment horizontal="right" vertical="center"/>
    </xf>
    <xf numFmtId="0" fontId="6" fillId="0" borderId="51" xfId="0" applyFont="1" applyBorder="1" applyAlignment="1">
      <alignment horizontal="center" vertical="center" wrapText="1"/>
    </xf>
    <xf numFmtId="0" fontId="6" fillId="0" borderId="53" xfId="0" applyFont="1" applyBorder="1" applyAlignment="1">
      <alignment horizontal="center" vertical="center" wrapText="1"/>
    </xf>
    <xf numFmtId="0" fontId="12" fillId="0" borderId="26" xfId="0" applyFont="1" applyBorder="1" applyAlignment="1">
      <alignment vertical="center" wrapText="1"/>
    </xf>
    <xf numFmtId="0" fontId="12" fillId="0" borderId="19" xfId="0" applyFont="1" applyBorder="1" applyAlignment="1">
      <alignment vertical="center" wrapText="1"/>
    </xf>
    <xf numFmtId="0" fontId="6" fillId="0" borderId="19" xfId="0" applyFont="1" applyBorder="1" applyAlignment="1">
      <alignment vertical="center" wrapText="1"/>
    </xf>
    <xf numFmtId="0" fontId="12" fillId="0" borderId="10" xfId="0" applyFont="1" applyBorder="1" applyAlignment="1">
      <alignment vertical="center" wrapText="1"/>
    </xf>
    <xf numFmtId="0" fontId="5" fillId="2" borderId="55" xfId="0" applyFont="1" applyFill="1" applyBorder="1" applyAlignment="1">
      <alignment horizontal="right" vertical="center" wrapText="1"/>
    </xf>
    <xf numFmtId="0" fontId="7" fillId="0" borderId="10" xfId="0" applyFont="1" applyBorder="1" applyAlignment="1">
      <alignment horizontal="right" vertical="center"/>
    </xf>
    <xf numFmtId="0" fontId="6" fillId="0" borderId="5" xfId="0" applyFont="1" applyBorder="1" applyAlignment="1">
      <alignment vertical="center"/>
    </xf>
    <xf numFmtId="0" fontId="7" fillId="0" borderId="9" xfId="0" applyFont="1" applyBorder="1" applyAlignment="1">
      <alignment vertical="center"/>
    </xf>
    <xf numFmtId="0" fontId="6" fillId="0" borderId="13" xfId="0" applyFont="1" applyBorder="1" applyAlignment="1">
      <alignment vertical="center"/>
    </xf>
    <xf numFmtId="0" fontId="6" fillId="0" borderId="84" xfId="0" applyFont="1" applyBorder="1" applyAlignment="1">
      <alignment vertical="center"/>
    </xf>
    <xf numFmtId="0" fontId="22" fillId="0" borderId="0" xfId="0" applyFont="1" applyAlignment="1">
      <alignment vertical="center"/>
    </xf>
    <xf numFmtId="0" fontId="49" fillId="2" borderId="0" xfId="0" applyFont="1" applyFill="1" applyAlignment="1">
      <alignment vertical="center" wrapText="1"/>
    </xf>
    <xf numFmtId="0" fontId="51" fillId="0" borderId="47" xfId="0" applyFont="1" applyBorder="1" applyAlignment="1">
      <alignment vertical="center" wrapText="1"/>
    </xf>
    <xf numFmtId="0" fontId="50" fillId="0" borderId="85" xfId="0" applyFont="1" applyBorder="1" applyAlignment="1">
      <alignment vertical="center" wrapText="1"/>
    </xf>
    <xf numFmtId="0" fontId="6" fillId="0" borderId="61" xfId="0" applyFont="1" applyBorder="1" applyAlignment="1">
      <alignment vertical="center" wrapText="1"/>
    </xf>
    <xf numFmtId="0" fontId="50" fillId="2" borderId="80" xfId="0" applyFont="1" applyFill="1" applyBorder="1" applyAlignment="1">
      <alignment vertical="center" wrapText="1"/>
    </xf>
    <xf numFmtId="0" fontId="6" fillId="0" borderId="11" xfId="0" applyFont="1" applyBorder="1" applyAlignment="1">
      <alignment vertical="center" wrapText="1"/>
    </xf>
    <xf numFmtId="0" fontId="53" fillId="2" borderId="0" xfId="0" applyFont="1" applyFill="1" applyAlignment="1">
      <alignment vertical="center" wrapText="1"/>
    </xf>
    <xf numFmtId="0" fontId="33" fillId="2" borderId="63" xfId="0" applyFont="1" applyFill="1" applyBorder="1" applyAlignment="1">
      <alignment vertical="center" wrapText="1"/>
    </xf>
    <xf numFmtId="0" fontId="6" fillId="0" borderId="75" xfId="0" applyFont="1" applyBorder="1" applyAlignment="1">
      <alignment vertical="center"/>
    </xf>
    <xf numFmtId="0" fontId="22" fillId="0" borderId="13" xfId="0" applyFont="1" applyBorder="1" applyAlignment="1">
      <alignmen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86" xfId="0" applyFont="1" applyBorder="1" applyAlignment="1">
      <alignment vertical="center" wrapText="1"/>
    </xf>
    <xf numFmtId="0" fontId="8" fillId="0" borderId="86" xfId="0" applyFont="1" applyBorder="1" applyAlignment="1">
      <alignment vertical="center" wrapText="1"/>
    </xf>
    <xf numFmtId="0" fontId="8" fillId="0" borderId="18" xfId="0" applyFont="1" applyBorder="1" applyAlignment="1">
      <alignment vertical="center" wrapText="1"/>
    </xf>
    <xf numFmtId="0" fontId="1" fillId="0" borderId="19" xfId="0" applyFont="1" applyBorder="1" applyAlignment="1">
      <alignment vertical="center" wrapText="1"/>
    </xf>
    <xf numFmtId="0" fontId="32" fillId="0" borderId="89" xfId="0" applyFont="1" applyBorder="1" applyAlignment="1">
      <alignment vertical="center" wrapText="1"/>
    </xf>
    <xf numFmtId="0" fontId="32"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2" fillId="0" borderId="0" xfId="1" applyFont="1" applyAlignment="1">
      <alignment vertical="center"/>
    </xf>
    <xf numFmtId="0" fontId="5" fillId="0" borderId="4" xfId="0" applyFont="1" applyBorder="1" applyAlignment="1">
      <alignment horizontal="right" vertical="center"/>
    </xf>
    <xf numFmtId="0" fontId="19" fillId="0" borderId="4" xfId="0" applyFont="1" applyBorder="1" applyAlignment="1">
      <alignment horizontal="center" vertical="center" wrapText="1"/>
    </xf>
    <xf numFmtId="0" fontId="19" fillId="0" borderId="3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1" fillId="0" borderId="0" xfId="0" applyFont="1"/>
    <xf numFmtId="0" fontId="6" fillId="0" borderId="8" xfId="0" applyFont="1" applyBorder="1" applyAlignment="1">
      <alignment horizontal="right" vertical="center" wrapText="1"/>
    </xf>
    <xf numFmtId="0" fontId="6" fillId="0" borderId="8" xfId="0" applyFont="1" applyBorder="1" applyAlignment="1">
      <alignment horizontal="center" vertical="center" wrapText="1"/>
    </xf>
    <xf numFmtId="0" fontId="42" fillId="0" borderId="16" xfId="0" applyFont="1" applyBorder="1" applyAlignment="1">
      <alignment horizontal="center" vertical="center" wrapText="1"/>
    </xf>
    <xf numFmtId="10" fontId="11" fillId="0" borderId="6" xfId="0" applyNumberFormat="1" applyFont="1" applyBorder="1" applyAlignment="1">
      <alignment horizontal="right" vertical="center" indent="1"/>
    </xf>
    <xf numFmtId="3" fontId="11" fillId="0" borderId="6" xfId="0" applyNumberFormat="1" applyFont="1" applyBorder="1" applyAlignment="1">
      <alignment horizontal="right" vertical="center" indent="1"/>
    </xf>
    <xf numFmtId="3" fontId="11" fillId="0" borderId="0" xfId="0" applyNumberFormat="1" applyFont="1" applyAlignment="1">
      <alignment horizontal="right" vertical="center" indent="1"/>
    </xf>
    <xf numFmtId="0" fontId="11" fillId="0" borderId="6" xfId="0" applyFont="1" applyBorder="1" applyAlignment="1">
      <alignment horizontal="right" vertical="center" indent="1"/>
    </xf>
    <xf numFmtId="0" fontId="11" fillId="0" borderId="0" xfId="0" applyFont="1" applyAlignment="1">
      <alignment horizontal="right" vertical="center" indent="1"/>
    </xf>
    <xf numFmtId="10" fontId="11" fillId="0" borderId="0" xfId="0" applyNumberFormat="1" applyFont="1" applyAlignment="1">
      <alignment horizontal="right" vertical="center" indent="1"/>
    </xf>
    <xf numFmtId="0" fontId="1" fillId="0" borderId="15" xfId="0" applyFont="1" applyBorder="1" applyAlignment="1">
      <alignment vertical="center"/>
    </xf>
    <xf numFmtId="0" fontId="7" fillId="0" borderId="22" xfId="0" applyFont="1" applyBorder="1" applyAlignment="1">
      <alignment vertical="center"/>
    </xf>
    <xf numFmtId="10" fontId="7" fillId="0" borderId="22" xfId="0" applyNumberFormat="1" applyFont="1" applyBorder="1" applyAlignment="1">
      <alignment horizontal="right" vertical="center"/>
    </xf>
    <xf numFmtId="10" fontId="7" fillId="0" borderId="4" xfId="0" applyNumberFormat="1" applyFont="1" applyBorder="1" applyAlignment="1">
      <alignment horizontal="right" vertical="center"/>
    </xf>
    <xf numFmtId="0" fontId="6" fillId="0" borderId="15" xfId="0" applyFont="1" applyBorder="1" applyAlignment="1">
      <alignment horizontal="right" vertical="center" wrapText="1"/>
    </xf>
    <xf numFmtId="0" fontId="24" fillId="0" borderId="0" xfId="0" applyFont="1" applyAlignment="1">
      <alignment vertical="center"/>
    </xf>
    <xf numFmtId="0" fontId="21" fillId="0" borderId="20" xfId="0" applyFont="1" applyBorder="1" applyAlignment="1">
      <alignment vertical="center" wrapText="1"/>
    </xf>
    <xf numFmtId="0" fontId="1" fillId="0" borderId="4" xfId="0" applyFont="1" applyBorder="1" applyAlignment="1">
      <alignment vertical="center" wrapText="1"/>
    </xf>
    <xf numFmtId="0" fontId="24" fillId="0" borderId="22" xfId="0" applyFont="1" applyBorder="1" applyAlignment="1">
      <alignment vertical="center" wrapText="1"/>
    </xf>
    <xf numFmtId="0" fontId="37" fillId="0" borderId="4" xfId="0" applyFont="1" applyBorder="1" applyAlignment="1">
      <alignment vertical="center" wrapText="1"/>
    </xf>
    <xf numFmtId="0" fontId="12" fillId="0" borderId="9" xfId="0" applyFont="1" applyBorder="1" applyAlignment="1">
      <alignment horizontal="right" vertical="center" wrapText="1"/>
    </xf>
    <xf numFmtId="0" fontId="0" fillId="0" borderId="12" xfId="0" applyBorder="1" applyAlignment="1">
      <alignment vertical="center" wrapText="1"/>
    </xf>
    <xf numFmtId="0" fontId="2" fillId="0" borderId="0" xfId="0" applyFont="1" applyAlignment="1">
      <alignment vertical="center" wrapText="1"/>
    </xf>
    <xf numFmtId="0" fontId="42" fillId="0" borderId="7" xfId="0" applyFont="1" applyBorder="1" applyAlignment="1">
      <alignment vertical="center" wrapText="1"/>
    </xf>
    <xf numFmtId="0" fontId="42" fillId="0" borderId="13" xfId="0" applyFont="1" applyBorder="1" applyAlignment="1">
      <alignment vertical="center" wrapText="1"/>
    </xf>
    <xf numFmtId="0" fontId="35" fillId="0" borderId="94" xfId="0" applyFont="1" applyBorder="1" applyAlignment="1">
      <alignment vertical="center" wrapText="1"/>
    </xf>
    <xf numFmtId="0" fontId="35" fillId="0" borderId="12" xfId="0" applyFont="1" applyBorder="1" applyAlignment="1">
      <alignment vertical="center" wrapText="1"/>
    </xf>
    <xf numFmtId="0" fontId="35" fillId="0" borderId="95" xfId="0" applyFont="1" applyBorder="1" applyAlignment="1">
      <alignment vertical="center" wrapText="1"/>
    </xf>
    <xf numFmtId="0" fontId="35" fillId="0" borderId="94"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95" xfId="0" applyFont="1" applyBorder="1" applyAlignment="1">
      <alignment horizontal="center" vertical="center" wrapText="1"/>
    </xf>
    <xf numFmtId="0" fontId="19" fillId="0" borderId="61" xfId="0" applyFont="1" applyBorder="1" applyAlignment="1">
      <alignment vertical="center" wrapText="1"/>
    </xf>
    <xf numFmtId="3" fontId="19" fillId="0" borderId="43" xfId="0" applyNumberFormat="1" applyFont="1" applyBorder="1" applyAlignment="1">
      <alignment horizontal="right" vertical="center" wrapText="1"/>
    </xf>
    <xf numFmtId="3" fontId="19" fillId="0" borderId="10" xfId="0" applyNumberFormat="1" applyFont="1" applyBorder="1" applyAlignment="1">
      <alignment horizontal="right" vertical="center" wrapText="1"/>
    </xf>
    <xf numFmtId="0" fontId="8" fillId="0" borderId="11" xfId="0" applyFont="1" applyBorder="1" applyAlignment="1">
      <alignment vertical="center" wrapText="1"/>
    </xf>
    <xf numFmtId="0" fontId="8" fillId="0" borderId="12" xfId="0" applyFont="1" applyBorder="1" applyAlignment="1">
      <alignment horizontal="right" vertical="center" wrapText="1"/>
    </xf>
    <xf numFmtId="0" fontId="8" fillId="0" borderId="27" xfId="0" applyFont="1" applyBorder="1" applyAlignment="1">
      <alignment vertical="center" wrapText="1"/>
    </xf>
    <xf numFmtId="0" fontId="8" fillId="0" borderId="29" xfId="0" applyFont="1" applyBorder="1" applyAlignment="1">
      <alignment horizontal="right" vertical="center" wrapText="1"/>
    </xf>
    <xf numFmtId="0" fontId="8" fillId="0" borderId="28" xfId="0" applyFont="1" applyBorder="1" applyAlignment="1">
      <alignment horizontal="right" vertical="center" wrapText="1"/>
    </xf>
    <xf numFmtId="3" fontId="8" fillId="0" borderId="29" xfId="0" applyNumberFormat="1" applyFont="1" applyBorder="1" applyAlignment="1">
      <alignment horizontal="right" vertical="center" wrapText="1"/>
    </xf>
    <xf numFmtId="3" fontId="8" fillId="0" borderId="28" xfId="0" applyNumberFormat="1" applyFont="1" applyBorder="1" applyAlignment="1">
      <alignment horizontal="right" vertical="center" wrapText="1"/>
    </xf>
    <xf numFmtId="0" fontId="19" fillId="0" borderId="27" xfId="0" applyFont="1" applyBorder="1" applyAlignment="1">
      <alignment vertical="center" wrapText="1"/>
    </xf>
    <xf numFmtId="0" fontId="19" fillId="0" borderId="29" xfId="0" applyFont="1" applyBorder="1" applyAlignment="1">
      <alignment horizontal="right" vertical="center" wrapText="1"/>
    </xf>
    <xf numFmtId="0" fontId="19" fillId="0" borderId="91" xfId="0" applyFont="1" applyBorder="1" applyAlignment="1">
      <alignment vertical="center" wrapText="1"/>
    </xf>
    <xf numFmtId="0" fontId="19" fillId="0" borderId="46" xfId="0" applyFont="1" applyBorder="1" applyAlignment="1">
      <alignment horizontal="right" vertical="center" wrapText="1"/>
    </xf>
    <xf numFmtId="3" fontId="19" fillId="0" borderId="14" xfId="0" applyNumberFormat="1" applyFont="1" applyBorder="1" applyAlignment="1">
      <alignment horizontal="right" vertical="center" wrapText="1"/>
    </xf>
    <xf numFmtId="3" fontId="26" fillId="0" borderId="14" xfId="0" applyNumberFormat="1" applyFont="1" applyBorder="1" applyAlignment="1">
      <alignment horizontal="right" vertical="center" wrapText="1"/>
    </xf>
    <xf numFmtId="0" fontId="42" fillId="0" borderId="66" xfId="0" applyFont="1" applyBorder="1" applyAlignment="1">
      <alignment horizontal="center" vertical="center" wrapText="1"/>
    </xf>
    <xf numFmtId="0" fontId="19" fillId="0" borderId="44" xfId="0" applyFont="1" applyBorder="1" applyAlignment="1">
      <alignment vertical="center" wrapText="1"/>
    </xf>
    <xf numFmtId="0" fontId="19" fillId="0" borderId="56" xfId="0" applyFont="1" applyBorder="1" applyAlignment="1">
      <alignment vertical="center" wrapText="1"/>
    </xf>
    <xf numFmtId="0" fontId="19" fillId="0" borderId="50" xfId="0" applyFont="1" applyBorder="1" applyAlignment="1">
      <alignment vertical="center" wrapText="1"/>
    </xf>
    <xf numFmtId="0" fontId="8" fillId="0" borderId="44" xfId="0" applyFont="1" applyBorder="1" applyAlignment="1">
      <alignment vertical="center" wrapText="1"/>
    </xf>
    <xf numFmtId="0" fontId="19" fillId="0" borderId="41" xfId="0" applyFont="1" applyBorder="1" applyAlignment="1">
      <alignment vertical="center" wrapText="1"/>
    </xf>
    <xf numFmtId="0" fontId="1" fillId="0" borderId="12" xfId="0" applyFont="1" applyBorder="1" applyAlignment="1">
      <alignment vertical="center" wrapText="1"/>
    </xf>
    <xf numFmtId="3" fontId="19" fillId="0" borderId="50" xfId="0" applyNumberFormat="1" applyFont="1" applyBorder="1" applyAlignment="1">
      <alignment vertical="center" wrapText="1"/>
    </xf>
    <xf numFmtId="3" fontId="8" fillId="0" borderId="44" xfId="0" applyNumberFormat="1" applyFont="1" applyBorder="1" applyAlignment="1">
      <alignment vertical="center" wrapText="1"/>
    </xf>
    <xf numFmtId="3" fontId="19" fillId="0" borderId="41" xfId="0" applyNumberFormat="1" applyFont="1" applyBorder="1" applyAlignment="1">
      <alignment vertical="center" wrapText="1"/>
    </xf>
    <xf numFmtId="0" fontId="19" fillId="0" borderId="66" xfId="0" applyFont="1" applyBorder="1" applyAlignment="1">
      <alignment horizontal="center" vertical="center" wrapText="1"/>
    </xf>
    <xf numFmtId="3" fontId="6" fillId="0" borderId="43" xfId="0" applyNumberFormat="1" applyFont="1" applyBorder="1" applyAlignment="1">
      <alignment horizontal="right" vertical="center" wrapText="1"/>
    </xf>
    <xf numFmtId="0" fontId="8" fillId="0" borderId="11" xfId="0" applyFont="1" applyBorder="1" applyAlignment="1">
      <alignment horizontal="left" vertical="center" wrapText="1" indent="1"/>
    </xf>
    <xf numFmtId="3" fontId="8" fillId="0" borderId="12" xfId="0" applyNumberFormat="1" applyFont="1" applyBorder="1" applyAlignment="1">
      <alignment horizontal="right" vertical="center" wrapText="1"/>
    </xf>
    <xf numFmtId="0" fontId="8" fillId="0" borderId="27" xfId="0" applyFont="1" applyBorder="1" applyAlignment="1">
      <alignment horizontal="left" vertical="center" wrapText="1" indent="1"/>
    </xf>
    <xf numFmtId="0" fontId="8" fillId="0" borderId="27" xfId="0" applyFont="1" applyBorder="1" applyAlignment="1">
      <alignment horizontal="left" vertical="center" wrapText="1" indent="2"/>
    </xf>
    <xf numFmtId="3" fontId="8" fillId="0" borderId="100" xfId="0" applyNumberFormat="1" applyFont="1" applyBorder="1" applyAlignment="1">
      <alignment horizontal="right" vertical="center" wrapText="1"/>
    </xf>
    <xf numFmtId="0" fontId="8" fillId="0" borderId="100" xfId="0" applyFont="1" applyBorder="1" applyAlignment="1">
      <alignment horizontal="right" vertical="center" wrapText="1"/>
    </xf>
    <xf numFmtId="0" fontId="6" fillId="0" borderId="27" xfId="0" applyFont="1" applyBorder="1" applyAlignment="1">
      <alignment vertical="center" wrapText="1"/>
    </xf>
    <xf numFmtId="3" fontId="6" fillId="0" borderId="28" xfId="0" applyNumberFormat="1" applyFont="1" applyBorder="1" applyAlignment="1">
      <alignment horizontal="right" vertical="center" wrapText="1"/>
    </xf>
    <xf numFmtId="3" fontId="6" fillId="0" borderId="29"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0" fontId="8" fillId="0" borderId="27" xfId="0" applyFont="1" applyBorder="1" applyAlignment="1">
      <alignment horizontal="right" vertical="center" wrapText="1"/>
    </xf>
    <xf numFmtId="3" fontId="8" fillId="0" borderId="27" xfId="0" applyNumberFormat="1" applyFont="1" applyBorder="1" applyAlignment="1">
      <alignment horizontal="right" vertical="center" wrapText="1"/>
    </xf>
    <xf numFmtId="0" fontId="24" fillId="0" borderId="11" xfId="0" applyFont="1" applyBorder="1" applyAlignment="1">
      <alignment vertical="center" wrapText="1"/>
    </xf>
    <xf numFmtId="0" fontId="6" fillId="0" borderId="12" xfId="0" applyFont="1" applyBorder="1" applyAlignment="1">
      <alignment horizontal="right" vertical="center" wrapText="1"/>
    </xf>
    <xf numFmtId="0" fontId="6" fillId="0" borderId="0" xfId="0" applyFont="1" applyFill="1" applyBorder="1" applyAlignment="1">
      <alignment horizontal="right" vertical="center" wrapText="1"/>
    </xf>
    <xf numFmtId="0" fontId="7" fillId="0" borderId="89" xfId="0" applyFont="1" applyBorder="1" applyAlignment="1">
      <alignment horizontal="right" vertical="center" wrapText="1"/>
    </xf>
    <xf numFmtId="0" fontId="7" fillId="0" borderId="3" xfId="0" applyFont="1" applyBorder="1" applyAlignment="1">
      <alignment horizontal="right" vertical="center" wrapText="1"/>
    </xf>
    <xf numFmtId="0" fontId="60" fillId="0" borderId="15" xfId="0" applyFont="1" applyBorder="1" applyAlignment="1">
      <alignment horizontal="center" vertical="center"/>
    </xf>
    <xf numFmtId="0" fontId="60" fillId="0" borderId="16" xfId="0" applyFont="1" applyBorder="1" applyAlignment="1">
      <alignment horizontal="center" vertical="center" wrapText="1"/>
    </xf>
    <xf numFmtId="0" fontId="1" fillId="0" borderId="16" xfId="0" applyFont="1" applyBorder="1" applyAlignment="1">
      <alignment vertical="center" wrapText="1"/>
    </xf>
    <xf numFmtId="0" fontId="24" fillId="0" borderId="0" xfId="0" applyFont="1" applyAlignment="1">
      <alignment horizontal="center" vertical="center"/>
    </xf>
    <xf numFmtId="0" fontId="24" fillId="0" borderId="64" xfId="0" applyFont="1" applyBorder="1" applyAlignment="1">
      <alignment vertical="center"/>
    </xf>
    <xf numFmtId="0" fontId="24" fillId="0" borderId="64" xfId="0" applyFont="1" applyBorder="1" applyAlignment="1">
      <alignment horizontal="center" vertical="center"/>
    </xf>
    <xf numFmtId="0" fontId="1" fillId="0" borderId="64" xfId="0" applyFont="1" applyBorder="1" applyAlignment="1">
      <alignment vertical="center"/>
    </xf>
    <xf numFmtId="0" fontId="24" fillId="0" borderId="2" xfId="0" applyFont="1" applyBorder="1" applyAlignment="1">
      <alignment vertical="center"/>
    </xf>
    <xf numFmtId="0" fontId="24" fillId="0" borderId="2" xfId="0" applyFont="1" applyBorder="1" applyAlignment="1">
      <alignment horizontal="center" vertical="center"/>
    </xf>
    <xf numFmtId="0" fontId="1" fillId="0" borderId="2" xfId="0" applyFont="1" applyBorder="1" applyAlignment="1">
      <alignment vertical="center"/>
    </xf>
    <xf numFmtId="0" fontId="24" fillId="0" borderId="16" xfId="0" applyFont="1" applyBorder="1" applyAlignment="1">
      <alignment vertical="center"/>
    </xf>
    <xf numFmtId="0" fontId="1" fillId="0" borderId="16" xfId="0" applyFont="1" applyBorder="1" applyAlignment="1">
      <alignment vertical="center"/>
    </xf>
    <xf numFmtId="0" fontId="24" fillId="0" borderId="16" xfId="0" applyFont="1" applyBorder="1" applyAlignment="1">
      <alignment horizontal="center" vertical="center"/>
    </xf>
    <xf numFmtId="0" fontId="2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1" xfId="0" applyFont="1" applyBorder="1" applyAlignment="1">
      <alignment vertical="center"/>
    </xf>
    <xf numFmtId="0" fontId="21" fillId="0" borderId="5" xfId="0" applyFont="1" applyBorder="1" applyAlignment="1">
      <alignment horizontal="center" vertical="center" wrapText="1"/>
    </xf>
    <xf numFmtId="0" fontId="19" fillId="0" borderId="4" xfId="0" applyFont="1" applyBorder="1" applyAlignment="1">
      <alignment horizontal="center" vertical="center"/>
    </xf>
    <xf numFmtId="0" fontId="1" fillId="0" borderId="0" xfId="0" applyFont="1"/>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29" fillId="0" borderId="0" xfId="0" applyFont="1" applyAlignment="1">
      <alignment horizontal="left" vertical="center" wrapText="1"/>
    </xf>
    <xf numFmtId="0" fontId="21" fillId="0" borderId="4" xfId="0" applyFont="1" applyBorder="1" applyAlignment="1">
      <alignment horizontal="center" vertical="center" wrapText="1"/>
    </xf>
    <xf numFmtId="0" fontId="6" fillId="0" borderId="1"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 fillId="0" borderId="0" xfId="0" applyFont="1"/>
    <xf numFmtId="0" fontId="6" fillId="0" borderId="0" xfId="0" applyFont="1" applyAlignment="1">
      <alignment horizontal="center" vertical="center" wrapText="1"/>
    </xf>
    <xf numFmtId="0" fontId="6" fillId="0" borderId="6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0" xfId="0" applyFont="1" applyBorder="1" applyAlignment="1">
      <alignment vertical="center" wrapText="1"/>
    </xf>
    <xf numFmtId="0" fontId="7" fillId="0" borderId="72" xfId="0" applyFont="1" applyBorder="1" applyAlignment="1">
      <alignment horizontal="center" vertical="center" wrapText="1"/>
    </xf>
    <xf numFmtId="0" fontId="21" fillId="0" borderId="34"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4" xfId="0" applyFont="1" applyBorder="1" applyAlignment="1">
      <alignment vertical="center" wrapText="1"/>
    </xf>
    <xf numFmtId="0" fontId="7" fillId="0" borderId="13" xfId="0" applyFont="1" applyBorder="1" applyAlignment="1">
      <alignment horizontal="center" vertical="center" wrapText="1"/>
    </xf>
    <xf numFmtId="0" fontId="5" fillId="0" borderId="3" xfId="0" applyFont="1" applyBorder="1" applyAlignment="1"/>
    <xf numFmtId="0" fontId="6" fillId="0" borderId="82"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xf>
    <xf numFmtId="0" fontId="0" fillId="0" borderId="0" xfId="0" applyFill="1"/>
    <xf numFmtId="0" fontId="3" fillId="0" borderId="3"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4" fillId="0" borderId="2" xfId="1" applyFont="1" applyFill="1" applyBorder="1" applyAlignment="1">
      <alignment horizontal="center" vertical="center" wrapText="1"/>
    </xf>
    <xf numFmtId="0" fontId="55" fillId="0" borderId="3" xfId="0" applyFont="1" applyFill="1" applyBorder="1" applyAlignment="1">
      <alignment horizontal="center" vertical="center" wrapText="1"/>
    </xf>
    <xf numFmtId="0" fontId="54" fillId="0" borderId="0" xfId="1" applyFont="1" applyFill="1" applyBorder="1" applyAlignment="1">
      <alignment horizontal="center" vertical="center" wrapText="1"/>
    </xf>
    <xf numFmtId="0" fontId="54" fillId="0" borderId="101" xfId="1"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4" fillId="0" borderId="64" xfId="1" applyFont="1" applyFill="1" applyBorder="1" applyAlignment="1">
      <alignment horizontal="center" vertical="center" wrapText="1"/>
    </xf>
    <xf numFmtId="0" fontId="5" fillId="0" borderId="4" xfId="0" applyFont="1" applyBorder="1" applyAlignment="1">
      <alignment horizontal="left" wrapText="1"/>
    </xf>
    <xf numFmtId="0" fontId="5" fillId="0" borderId="4" xfId="0" applyFont="1" applyBorder="1" applyAlignment="1">
      <alignment wrapText="1"/>
    </xf>
    <xf numFmtId="0" fontId="11" fillId="0" borderId="0" xfId="0" applyFont="1" applyAlignment="1">
      <alignment vertical="center"/>
    </xf>
    <xf numFmtId="3" fontId="19" fillId="0" borderId="4" xfId="0" applyNumberFormat="1" applyFont="1" applyBorder="1" applyAlignment="1">
      <alignment horizontal="right" vertical="center" indent="1"/>
    </xf>
    <xf numFmtId="0" fontId="26" fillId="0" borderId="4" xfId="0" applyFont="1" applyBorder="1" applyAlignment="1">
      <alignment wrapText="1"/>
    </xf>
    <xf numFmtId="0" fontId="19" fillId="0" borderId="4" xfId="0" applyFont="1" applyBorder="1" applyAlignment="1">
      <alignment horizontal="right" vertical="center" wrapText="1" indent="1"/>
    </xf>
    <xf numFmtId="0" fontId="19" fillId="0" borderId="5" xfId="0" applyFont="1" applyBorder="1" applyAlignment="1">
      <alignment horizontal="right" vertical="center" indent="1"/>
    </xf>
    <xf numFmtId="0" fontId="42" fillId="0" borderId="4" xfId="0" applyFont="1" applyBorder="1" applyAlignment="1">
      <alignment horizontal="right" vertical="center" wrapText="1" indent="1"/>
    </xf>
    <xf numFmtId="9" fontId="42" fillId="0" borderId="4" xfId="0" applyNumberFormat="1" applyFont="1" applyBorder="1" applyAlignment="1">
      <alignment horizontal="right" vertical="center" wrapText="1" indent="1"/>
    </xf>
    <xf numFmtId="0" fontId="12" fillId="0" borderId="18" xfId="0" applyFont="1" applyBorder="1" applyAlignment="1">
      <alignment horizontal="right" vertical="center" wrapText="1"/>
    </xf>
    <xf numFmtId="0" fontId="62" fillId="0" borderId="0" xfId="0" applyFont="1"/>
    <xf numFmtId="0" fontId="63" fillId="0" borderId="0" xfId="0" applyFont="1" applyFill="1"/>
    <xf numFmtId="0" fontId="64" fillId="0" borderId="4" xfId="0" applyFont="1" applyBorder="1" applyAlignment="1">
      <alignment vertical="center" wrapText="1"/>
    </xf>
    <xf numFmtId="0" fontId="42" fillId="0" borderId="12" xfId="0" applyFont="1" applyBorder="1" applyAlignment="1">
      <alignment horizontal="center" vertical="center" wrapText="1"/>
    </xf>
    <xf numFmtId="0" fontId="24" fillId="0" borderId="0" xfId="0" applyFont="1"/>
    <xf numFmtId="0" fontId="8" fillId="0" borderId="11" xfId="0" applyFont="1" applyBorder="1" applyAlignment="1">
      <alignment horizontal="left" vertical="center" indent="1"/>
    </xf>
    <xf numFmtId="0" fontId="8" fillId="0" borderId="27" xfId="0" applyFont="1" applyBorder="1" applyAlignment="1">
      <alignment horizontal="left" vertical="center" indent="1"/>
    </xf>
    <xf numFmtId="0" fontId="8" fillId="0" borderId="27" xfId="0" applyFont="1" applyBorder="1" applyAlignment="1">
      <alignment horizontal="left" vertical="center" indent="2"/>
    </xf>
    <xf numFmtId="0" fontId="6" fillId="0" borderId="27" xfId="0" applyFont="1" applyBorder="1" applyAlignment="1">
      <alignment vertical="center"/>
    </xf>
    <xf numFmtId="3" fontId="6" fillId="0" borderId="103" xfId="0" applyNumberFormat="1" applyFont="1" applyBorder="1" applyAlignment="1">
      <alignment horizontal="right" vertical="center" wrapText="1"/>
    </xf>
    <xf numFmtId="3" fontId="8" fillId="0" borderId="103" xfId="0" applyNumberFormat="1" applyFont="1" applyBorder="1" applyAlignment="1">
      <alignment horizontal="right" vertical="center" wrapText="1"/>
    </xf>
    <xf numFmtId="0" fontId="6" fillId="0" borderId="7" xfId="0" applyFont="1" applyBorder="1" applyAlignment="1">
      <alignment vertical="center"/>
    </xf>
    <xf numFmtId="0" fontId="24" fillId="0" borderId="11" xfId="0" applyFont="1" applyBorder="1" applyAlignment="1">
      <alignment vertical="center"/>
    </xf>
    <xf numFmtId="0" fontId="6" fillId="0" borderId="97" xfId="0" applyFont="1" applyBorder="1" applyAlignment="1">
      <alignment horizontal="right" vertical="center" wrapText="1"/>
    </xf>
    <xf numFmtId="0" fontId="6" fillId="0" borderId="66" xfId="0" applyFont="1" applyBorder="1" applyAlignment="1">
      <alignment horizontal="right" vertical="center" wrapText="1"/>
    </xf>
    <xf numFmtId="3" fontId="6" fillId="0" borderId="44" xfId="0" applyNumberFormat="1" applyFont="1" applyBorder="1" applyAlignment="1">
      <alignment vertical="center" wrapText="1"/>
    </xf>
    <xf numFmtId="3" fontId="8" fillId="0" borderId="104" xfId="0" applyNumberFormat="1" applyFont="1" applyBorder="1" applyAlignment="1">
      <alignment vertical="center" wrapText="1"/>
    </xf>
    <xf numFmtId="0" fontId="6" fillId="0" borderId="9" xfId="0" applyFont="1" applyBorder="1" applyAlignment="1">
      <alignment vertical="center"/>
    </xf>
    <xf numFmtId="3" fontId="6" fillId="0" borderId="37" xfId="0" applyNumberFormat="1" applyFont="1" applyBorder="1" applyAlignment="1">
      <alignment vertical="center" wrapText="1"/>
    </xf>
    <xf numFmtId="0" fontId="42" fillId="0" borderId="53" xfId="0" applyFont="1" applyBorder="1" applyAlignment="1">
      <alignment horizontal="center" vertical="center" wrapText="1"/>
    </xf>
    <xf numFmtId="0" fontId="42" fillId="0" borderId="52" xfId="0" applyFont="1" applyBorder="1" applyAlignment="1">
      <alignment horizontal="center" vertical="center" wrapText="1"/>
    </xf>
    <xf numFmtId="0" fontId="1" fillId="0" borderId="69" xfId="0" applyFont="1" applyBorder="1" applyAlignment="1">
      <alignment vertical="center" wrapText="1"/>
    </xf>
    <xf numFmtId="0" fontId="1" fillId="0" borderId="32" xfId="0" applyFont="1" applyBorder="1" applyAlignment="1">
      <alignment vertical="center" wrapText="1"/>
    </xf>
    <xf numFmtId="0" fontId="21" fillId="0" borderId="4" xfId="0" applyFont="1" applyBorder="1" applyAlignment="1">
      <alignment horizontal="center" vertical="center" wrapText="1"/>
    </xf>
    <xf numFmtId="0" fontId="19" fillId="0" borderId="34" xfId="0" applyFont="1" applyBorder="1" applyAlignment="1">
      <alignment horizontal="center" vertical="center" wrapText="1"/>
    </xf>
    <xf numFmtId="0" fontId="1" fillId="0" borderId="0" xfId="0" applyFont="1"/>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08" xfId="0" applyFont="1" applyBorder="1" applyAlignment="1">
      <alignment horizontal="center" vertical="center" wrapText="1"/>
    </xf>
    <xf numFmtId="0" fontId="61" fillId="0" borderId="0" xfId="0" applyFont="1"/>
    <xf numFmtId="0" fontId="18" fillId="0" borderId="0" xfId="0" applyFont="1"/>
    <xf numFmtId="9" fontId="7" fillId="0" borderId="10" xfId="0" applyNumberFormat="1" applyFont="1" applyBorder="1" applyAlignment="1">
      <alignment horizontal="center" vertical="center" wrapText="1"/>
    </xf>
    <xf numFmtId="0" fontId="5" fillId="0" borderId="48" xfId="0" applyFont="1" applyBorder="1" applyAlignment="1">
      <alignment horizontal="right" vertical="center" wrapText="1"/>
    </xf>
    <xf numFmtId="0" fontId="7" fillId="0" borderId="19" xfId="0" applyFont="1" applyBorder="1" applyAlignment="1">
      <alignment vertical="center" wrapText="1"/>
    </xf>
    <xf numFmtId="0" fontId="7" fillId="0" borderId="19" xfId="0" applyFont="1" applyBorder="1" applyAlignment="1">
      <alignment horizontal="right" vertical="center"/>
    </xf>
    <xf numFmtId="0" fontId="6" fillId="0" borderId="63" xfId="0" applyFont="1" applyBorder="1" applyAlignment="1">
      <alignment horizontal="justify" vertical="center"/>
    </xf>
    <xf numFmtId="17" fontId="6" fillId="0" borderId="0" xfId="0" applyNumberFormat="1" applyFont="1" applyAlignment="1">
      <alignment horizontal="right" wrapText="1" indent="1"/>
    </xf>
    <xf numFmtId="0" fontId="21" fillId="0" borderId="0" xfId="0" applyFont="1" applyAlignment="1">
      <alignment horizontal="center" vertical="center" wrapText="1"/>
    </xf>
    <xf numFmtId="0" fontId="6" fillId="0" borderId="13" xfId="0" applyFont="1" applyBorder="1" applyAlignment="1">
      <alignment vertical="center" wrapText="1"/>
    </xf>
    <xf numFmtId="0" fontId="6" fillId="0" borderId="0" xfId="0" applyFont="1" applyBorder="1" applyAlignment="1">
      <alignment horizontal="center" vertical="center"/>
    </xf>
    <xf numFmtId="0" fontId="6" fillId="0" borderId="1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6" fillId="3" borderId="14" xfId="0" applyFont="1" applyFill="1" applyBorder="1" applyAlignment="1">
      <alignment horizontal="right" vertical="center" wrapText="1"/>
    </xf>
    <xf numFmtId="3" fontId="46" fillId="0" borderId="10" xfId="0" applyNumberFormat="1" applyFont="1" applyBorder="1" applyAlignment="1">
      <alignment horizontal="right" vertical="center" wrapText="1"/>
    </xf>
    <xf numFmtId="0" fontId="19" fillId="0" borderId="5" xfId="0" applyFont="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81" xfId="0" applyNumberFormat="1" applyFont="1" applyBorder="1" applyAlignment="1">
      <alignment horizontal="center" vertical="center" wrapText="1"/>
    </xf>
    <xf numFmtId="9" fontId="6" fillId="0" borderId="82" xfId="0" applyNumberFormat="1" applyFont="1" applyBorder="1" applyAlignment="1">
      <alignment horizontal="center" vertical="center" wrapText="1"/>
    </xf>
    <xf numFmtId="0" fontId="7" fillId="0" borderId="61" xfId="0" applyFont="1" applyBorder="1" applyAlignment="1">
      <alignment vertical="center"/>
    </xf>
    <xf numFmtId="0" fontId="7" fillId="0" borderId="11" xfId="0" applyFont="1" applyBorder="1" applyAlignment="1">
      <alignment vertical="center"/>
    </xf>
    <xf numFmtId="0" fontId="19" fillId="0" borderId="1" xfId="0" applyFont="1" applyBorder="1" applyAlignment="1">
      <alignment vertical="center" wrapText="1"/>
    </xf>
    <xf numFmtId="0" fontId="19" fillId="0" borderId="62" xfId="0" applyFont="1" applyBorder="1" applyAlignment="1">
      <alignment horizontal="center" vertical="center" wrapText="1"/>
    </xf>
    <xf numFmtId="0" fontId="5" fillId="0" borderId="115" xfId="0" applyFont="1" applyBorder="1" applyAlignment="1">
      <alignment wrapText="1"/>
    </xf>
    <xf numFmtId="0" fontId="6" fillId="0" borderId="25" xfId="0" applyFont="1" applyBorder="1" applyAlignment="1">
      <alignment vertical="center"/>
    </xf>
    <xf numFmtId="3" fontId="6" fillId="0" borderId="26" xfId="0" applyNumberFormat="1" applyFont="1" applyBorder="1" applyAlignment="1">
      <alignment horizontal="right" vertical="center" wrapText="1"/>
    </xf>
    <xf numFmtId="0" fontId="6" fillId="0" borderId="51" xfId="0" applyFont="1" applyBorder="1" applyAlignment="1">
      <alignment vertical="center"/>
    </xf>
    <xf numFmtId="3" fontId="6" fillId="0" borderId="53" xfId="0" applyNumberFormat="1" applyFont="1" applyBorder="1" applyAlignment="1">
      <alignment horizontal="right" vertical="center"/>
    </xf>
    <xf numFmtId="0" fontId="14" fillId="0" borderId="0" xfId="0" applyFont="1" applyAlignment="1">
      <alignment vertical="top"/>
    </xf>
    <xf numFmtId="0" fontId="6" fillId="0" borderId="81" xfId="0" applyFont="1" applyBorder="1" applyAlignment="1">
      <alignment vertical="center" wrapText="1"/>
    </xf>
    <xf numFmtId="3" fontId="6" fillId="0" borderId="82" xfId="0" applyNumberFormat="1" applyFont="1" applyBorder="1" applyAlignment="1">
      <alignment horizontal="right" vertical="center" wrapText="1"/>
    </xf>
    <xf numFmtId="165" fontId="0" fillId="0" borderId="0" xfId="0" applyNumberFormat="1"/>
    <xf numFmtId="165" fontId="7" fillId="0" borderId="10" xfId="0" applyNumberFormat="1" applyFont="1" applyBorder="1" applyAlignment="1">
      <alignment horizontal="right" vertical="center" wrapText="1"/>
    </xf>
    <xf numFmtId="165" fontId="7" fillId="0" borderId="12" xfId="0" applyNumberFormat="1" applyFont="1" applyBorder="1" applyAlignment="1">
      <alignment horizontal="right" vertical="center" wrapText="1"/>
    </xf>
    <xf numFmtId="165" fontId="6" fillId="0" borderId="8" xfId="0" applyNumberFormat="1" applyFont="1" applyBorder="1" applyAlignment="1">
      <alignment horizontal="right" vertical="center" wrapText="1"/>
    </xf>
    <xf numFmtId="165" fontId="6" fillId="0" borderId="82" xfId="0" applyNumberFormat="1" applyFont="1" applyBorder="1" applyAlignment="1">
      <alignment horizontal="right" vertical="center" wrapText="1"/>
    </xf>
    <xf numFmtId="165" fontId="7" fillId="0" borderId="68" xfId="0" applyNumberFormat="1" applyFont="1" applyBorder="1" applyAlignment="1">
      <alignment horizontal="right" vertical="center" wrapText="1"/>
    </xf>
    <xf numFmtId="0" fontId="67" fillId="0" borderId="0" xfId="0" applyFont="1" applyAlignment="1">
      <alignment horizontal="left" vertical="center"/>
    </xf>
    <xf numFmtId="165" fontId="11" fillId="0" borderId="6" xfId="0" applyNumberFormat="1" applyFont="1" applyBorder="1" applyAlignment="1">
      <alignment horizontal="right" vertical="center" indent="1"/>
    </xf>
    <xf numFmtId="165" fontId="11" fillId="0" borderId="4" xfId="0" applyNumberFormat="1" applyFont="1" applyBorder="1" applyAlignment="1">
      <alignment horizontal="right" vertical="center" indent="1"/>
    </xf>
    <xf numFmtId="0" fontId="4" fillId="0" borderId="2"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0" xfId="0" applyFont="1" applyFill="1" applyAlignment="1">
      <alignment vertical="center" wrapText="1"/>
    </xf>
    <xf numFmtId="0" fontId="3" fillId="0" borderId="36" xfId="0" applyFont="1" applyFill="1" applyBorder="1" applyAlignment="1">
      <alignment horizontal="left" vertical="center" wrapText="1"/>
    </xf>
    <xf numFmtId="0" fontId="4" fillId="0" borderId="102" xfId="0" applyFont="1" applyFill="1" applyBorder="1" applyAlignment="1">
      <alignment vertical="center" wrapText="1"/>
    </xf>
    <xf numFmtId="0" fontId="4" fillId="0" borderId="3" xfId="0" applyFont="1" applyFill="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5" fillId="0" borderId="0" xfId="0" applyFont="1" applyAlignment="1">
      <alignment horizontal="left"/>
    </xf>
    <xf numFmtId="0" fontId="22" fillId="0" borderId="0" xfId="0" applyFont="1" applyAlignment="1">
      <alignment horizontal="left" vertical="center" wrapText="1" indent="2"/>
    </xf>
    <xf numFmtId="0" fontId="6" fillId="0" borderId="34" xfId="0" applyFont="1" applyBorder="1" applyAlignment="1">
      <alignment horizontal="center" vertical="center"/>
    </xf>
    <xf numFmtId="0" fontId="68" fillId="0" borderId="16" xfId="0" applyFont="1" applyBorder="1" applyAlignment="1">
      <alignment wrapText="1"/>
    </xf>
    <xf numFmtId="0" fontId="12" fillId="0" borderId="11" xfId="0" applyFont="1" applyBorder="1" applyAlignment="1">
      <alignment vertical="center" wrapText="1"/>
    </xf>
    <xf numFmtId="0" fontId="6" fillId="0" borderId="82" xfId="0" applyFont="1" applyBorder="1" applyAlignment="1">
      <alignment vertical="center"/>
    </xf>
    <xf numFmtId="165" fontId="7" fillId="0" borderId="41" xfId="0" applyNumberFormat="1" applyFont="1" applyBorder="1" applyAlignment="1">
      <alignment horizontal="center" vertical="center" wrapText="1"/>
    </xf>
    <xf numFmtId="165" fontId="7" fillId="0" borderId="44" xfId="0" applyNumberFormat="1" applyFont="1" applyBorder="1" applyAlignment="1">
      <alignment horizontal="center" vertical="center" wrapText="1"/>
    </xf>
    <xf numFmtId="165" fontId="6" fillId="0" borderId="56"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6" fillId="0" borderId="14" xfId="0" applyNumberFormat="1" applyFont="1" applyBorder="1" applyAlignment="1">
      <alignment horizontal="center" vertical="center" wrapText="1"/>
    </xf>
    <xf numFmtId="0" fontId="5" fillId="0" borderId="0" xfId="0" applyFont="1" applyAlignment="1">
      <alignment horizontal="justify"/>
    </xf>
    <xf numFmtId="0" fontId="5" fillId="0" borderId="14" xfId="0" applyFont="1" applyBorder="1" applyAlignment="1">
      <alignment wrapText="1"/>
    </xf>
    <xf numFmtId="0" fontId="6" fillId="2" borderId="113" xfId="0" applyFont="1" applyFill="1" applyBorder="1" applyAlignment="1">
      <alignment vertical="center" wrapText="1"/>
    </xf>
    <xf numFmtId="0" fontId="6" fillId="2" borderId="0" xfId="0" applyFont="1" applyFill="1" applyBorder="1" applyAlignment="1">
      <alignment vertical="center" wrapText="1"/>
    </xf>
    <xf numFmtId="0" fontId="42" fillId="0" borderId="39" xfId="0" applyFont="1" applyBorder="1" applyAlignment="1">
      <alignment horizontal="center" vertical="center" wrapText="1"/>
    </xf>
    <xf numFmtId="0" fontId="5" fillId="0" borderId="4" xfId="0" applyFont="1" applyBorder="1" applyAlignment="1"/>
    <xf numFmtId="0" fontId="19" fillId="0" borderId="19" xfId="0" applyFont="1" applyBorder="1" applyAlignment="1">
      <alignment horizontal="center" vertical="center" wrapText="1"/>
    </xf>
    <xf numFmtId="0" fontId="26" fillId="2" borderId="32" xfId="0" applyFont="1" applyFill="1" applyBorder="1" applyAlignment="1">
      <alignment horizontal="right" vertical="center" wrapText="1"/>
    </xf>
    <xf numFmtId="0" fontId="19" fillId="0" borderId="5" xfId="0" applyFont="1" applyBorder="1" applyAlignment="1">
      <alignment horizontal="center" vertical="center" wrapText="1"/>
    </xf>
    <xf numFmtId="0" fontId="1" fillId="0" borderId="0" xfId="0" applyFont="1"/>
    <xf numFmtId="0" fontId="0" fillId="4" borderId="0" xfId="0" applyFill="1"/>
    <xf numFmtId="0" fontId="69" fillId="0"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71" fillId="5" borderId="0" xfId="0" applyFont="1" applyFill="1"/>
    <xf numFmtId="0" fontId="14" fillId="5" borderId="0" xfId="0" applyFont="1" applyFill="1" applyAlignment="1">
      <alignment wrapText="1"/>
    </xf>
    <xf numFmtId="17" fontId="72" fillId="5" borderId="0" xfId="0" applyNumberFormat="1" applyFont="1" applyFill="1" applyBorder="1" applyAlignment="1">
      <alignment horizontal="center" vertical="center"/>
    </xf>
    <xf numFmtId="0" fontId="73" fillId="5" borderId="0" xfId="0" applyFont="1" applyFill="1"/>
    <xf numFmtId="0" fontId="32" fillId="5" borderId="0" xfId="0" applyFont="1" applyFill="1" applyAlignment="1">
      <alignment vertical="center"/>
    </xf>
    <xf numFmtId="0" fontId="74" fillId="5" borderId="0" xfId="0" applyFont="1" applyFill="1"/>
    <xf numFmtId="0" fontId="32" fillId="5" borderId="0" xfId="0" applyFont="1" applyFill="1" applyAlignment="1">
      <alignment wrapText="1"/>
    </xf>
    <xf numFmtId="17" fontId="19" fillId="5" borderId="5" xfId="0" applyNumberFormat="1" applyFont="1" applyFill="1" applyBorder="1" applyAlignment="1">
      <alignment horizontal="center" vertical="center" wrapText="1"/>
    </xf>
    <xf numFmtId="0" fontId="57" fillId="5" borderId="5" xfId="3" applyFont="1" applyFill="1" applyBorder="1" applyAlignment="1">
      <alignment horizontal="center" vertical="center" wrapText="1"/>
    </xf>
    <xf numFmtId="0" fontId="57" fillId="0" borderId="5" xfId="3" applyFont="1" applyBorder="1" applyAlignment="1">
      <alignment vertical="center" wrapText="1"/>
    </xf>
    <xf numFmtId="0" fontId="63" fillId="5" borderId="0" xfId="0" applyFont="1" applyFill="1"/>
    <xf numFmtId="3" fontId="77" fillId="0" borderId="117" xfId="4" applyNumberFormat="1" applyFont="1" applyBorder="1" applyAlignment="1">
      <alignment horizontal="center" vertical="center" wrapText="1"/>
    </xf>
    <xf numFmtId="0" fontId="77" fillId="0" borderId="118" xfId="4" applyNumberFormat="1" applyFont="1" applyBorder="1" applyAlignment="1">
      <alignment vertical="center" wrapText="1"/>
    </xf>
    <xf numFmtId="3" fontId="77" fillId="0" borderId="119" xfId="4" applyNumberFormat="1" applyFont="1" applyBorder="1" applyAlignment="1">
      <alignment horizontal="center" vertical="center" wrapText="1"/>
    </xf>
    <xf numFmtId="0" fontId="77" fillId="0" borderId="120" xfId="4" applyNumberFormat="1" applyFont="1" applyBorder="1" applyAlignment="1">
      <alignment vertical="center" wrapText="1"/>
    </xf>
    <xf numFmtId="0" fontId="57" fillId="0" borderId="5" xfId="3" applyFont="1" applyBorder="1" applyAlignment="1">
      <alignment vertical="center"/>
    </xf>
    <xf numFmtId="0" fontId="77" fillId="0" borderId="120" xfId="4" applyNumberFormat="1" applyFont="1" applyBorder="1" applyAlignment="1">
      <alignment horizontal="center" vertical="center" wrapText="1"/>
    </xf>
    <xf numFmtId="3" fontId="77" fillId="0" borderId="119" xfId="4" applyNumberFormat="1" applyFont="1" applyBorder="1" applyAlignment="1">
      <alignment horizontal="left" vertical="center" wrapText="1"/>
    </xf>
    <xf numFmtId="0" fontId="63" fillId="5" borderId="0" xfId="0" applyFont="1" applyFill="1" applyAlignment="1">
      <alignment vertical="center"/>
    </xf>
    <xf numFmtId="0" fontId="12" fillId="4" borderId="0" xfId="0" applyFont="1" applyFill="1" applyBorder="1" applyAlignment="1">
      <alignment vertical="center" wrapText="1"/>
    </xf>
    <xf numFmtId="3" fontId="77" fillId="4" borderId="0" xfId="4" applyNumberFormat="1" applyFont="1" applyFill="1" applyBorder="1" applyAlignment="1">
      <alignment horizontal="left" wrapText="1"/>
    </xf>
    <xf numFmtId="0" fontId="63" fillId="5" borderId="0" xfId="0" applyFont="1" applyFill="1" applyAlignment="1">
      <alignment horizontal="left" wrapText="1"/>
    </xf>
    <xf numFmtId="0" fontId="34" fillId="0" borderId="63" xfId="0" applyFont="1" applyBorder="1" applyAlignment="1">
      <alignment horizontal="center" vertical="center"/>
    </xf>
    <xf numFmtId="0" fontId="34" fillId="0" borderId="114" xfId="0" applyFont="1" applyBorder="1" applyAlignment="1">
      <alignment vertical="center"/>
    </xf>
    <xf numFmtId="0" fontId="2" fillId="0" borderId="0" xfId="0" applyFont="1" applyBorder="1" applyAlignment="1">
      <alignment vertical="center" wrapText="1"/>
    </xf>
    <xf numFmtId="0" fontId="37" fillId="0" borderId="0" xfId="0" applyFont="1" applyBorder="1" applyAlignment="1">
      <alignment horizontal="right" vertical="center" wrapText="1"/>
    </xf>
    <xf numFmtId="0" fontId="0" fillId="0" borderId="0" xfId="0" applyBorder="1" applyAlignment="1">
      <alignment horizontal="center" vertical="center"/>
    </xf>
    <xf numFmtId="0" fontId="0" fillId="0" borderId="0" xfId="0" applyBorder="1" applyAlignment="1">
      <alignment horizontal="right"/>
    </xf>
    <xf numFmtId="0" fontId="26" fillId="0" borderId="0" xfId="0" applyFont="1" applyAlignment="1">
      <alignment vertical="center"/>
    </xf>
    <xf numFmtId="0" fontId="26" fillId="0" borderId="0" xfId="0" applyFont="1" applyAlignment="1">
      <alignment vertical="center" wrapText="1"/>
    </xf>
    <xf numFmtId="0" fontId="12" fillId="0" borderId="12" xfId="0" applyFont="1" applyBorder="1" applyAlignment="1">
      <alignment vertical="center" wrapText="1"/>
    </xf>
    <xf numFmtId="0" fontId="12" fillId="0" borderId="9" xfId="0" applyFont="1" applyBorder="1" applyAlignment="1">
      <alignment horizontal="center" vertical="center"/>
    </xf>
    <xf numFmtId="0" fontId="12" fillId="0" borderId="125" xfId="0" applyFont="1" applyBorder="1" applyAlignment="1">
      <alignment horizontal="center" vertical="center"/>
    </xf>
    <xf numFmtId="0" fontId="12" fillId="0" borderId="58" xfId="0" applyFont="1" applyBorder="1" applyAlignment="1">
      <alignment vertical="center" wrapText="1"/>
    </xf>
    <xf numFmtId="0" fontId="32" fillId="0" borderId="4" xfId="0" applyFont="1" applyBorder="1" applyAlignment="1">
      <alignment vertical="center"/>
    </xf>
    <xf numFmtId="3" fontId="12" fillId="0" borderId="37" xfId="0" applyNumberFormat="1" applyFont="1" applyBorder="1" applyAlignment="1">
      <alignment horizontal="right" vertical="center" wrapText="1"/>
    </xf>
    <xf numFmtId="3" fontId="12" fillId="0" borderId="44" xfId="0" applyNumberFormat="1" applyFont="1" applyBorder="1" applyAlignment="1">
      <alignment horizontal="right" vertical="center" wrapText="1"/>
    </xf>
    <xf numFmtId="3" fontId="12" fillId="0" borderId="56" xfId="0" applyNumberFormat="1" applyFont="1" applyBorder="1" applyAlignment="1">
      <alignment horizontal="right" vertical="center" wrapText="1"/>
    </xf>
    <xf numFmtId="3" fontId="12" fillId="0" borderId="41" xfId="0" applyNumberFormat="1" applyFont="1" applyBorder="1" applyAlignment="1">
      <alignment horizontal="right" vertical="center" wrapText="1"/>
    </xf>
    <xf numFmtId="3" fontId="12" fillId="0" borderId="103" xfId="0" applyNumberFormat="1" applyFont="1" applyBorder="1" applyAlignment="1">
      <alignment horizontal="right" vertical="center" wrapText="1"/>
    </xf>
    <xf numFmtId="10" fontId="12" fillId="0" borderId="37" xfId="2" applyNumberFormat="1" applyFont="1" applyBorder="1" applyAlignment="1">
      <alignment horizontal="right" vertical="center" wrapText="1"/>
    </xf>
    <xf numFmtId="10" fontId="12" fillId="0" borderId="44" xfId="2" applyNumberFormat="1" applyFont="1" applyFill="1" applyBorder="1" applyAlignment="1">
      <alignment horizontal="right" vertical="center" wrapText="1"/>
    </xf>
    <xf numFmtId="0" fontId="36" fillId="0" borderId="16" xfId="0" applyFont="1" applyBorder="1" applyAlignment="1">
      <alignment horizontal="center" vertical="center" wrapText="1"/>
    </xf>
    <xf numFmtId="0" fontId="4" fillId="0" borderId="89" xfId="0" applyFont="1" applyFill="1" applyBorder="1" applyAlignment="1">
      <alignment vertical="center" wrapText="1"/>
    </xf>
    <xf numFmtId="0" fontId="4" fillId="0" borderId="126" xfId="0" applyFont="1" applyFill="1" applyBorder="1" applyAlignment="1">
      <alignment vertical="center" wrapText="1"/>
    </xf>
    <xf numFmtId="0" fontId="78" fillId="4" borderId="0" xfId="5" applyFont="1" applyFill="1" applyBorder="1" applyAlignment="1">
      <alignment vertical="top" wrapText="1"/>
    </xf>
    <xf numFmtId="49" fontId="78" fillId="4" borderId="39" xfId="5" applyNumberFormat="1" applyFont="1" applyFill="1" applyBorder="1" applyAlignment="1">
      <alignment vertical="center" wrapText="1"/>
    </xf>
    <xf numFmtId="0" fontId="79" fillId="4" borderId="0" xfId="5" applyFont="1" applyFill="1" applyBorder="1" applyAlignment="1">
      <alignment wrapText="1"/>
    </xf>
    <xf numFmtId="49" fontId="80" fillId="4" borderId="0" xfId="5" applyNumberFormat="1" applyFont="1" applyFill="1" applyBorder="1" applyAlignment="1">
      <alignment vertical="center" wrapText="1"/>
    </xf>
    <xf numFmtId="0" fontId="0" fillId="4" borderId="0" xfId="0" applyFill="1" applyAlignment="1">
      <alignment horizontal="left" vertical="center"/>
    </xf>
    <xf numFmtId="0" fontId="14" fillId="4" borderId="0" xfId="0" applyFont="1" applyFill="1" applyAlignment="1">
      <alignment vertical="center"/>
    </xf>
    <xf numFmtId="0" fontId="14" fillId="4" borderId="0" xfId="0" applyFont="1" applyFill="1" applyAlignment="1">
      <alignment horizontal="left" vertical="center"/>
    </xf>
    <xf numFmtId="0" fontId="14" fillId="4" borderId="0" xfId="0" applyFont="1" applyFill="1" applyAlignment="1">
      <alignment vertical="center" wrapText="1"/>
    </xf>
    <xf numFmtId="0" fontId="15" fillId="4" borderId="0" xfId="0" applyFont="1" applyFill="1"/>
    <xf numFmtId="0" fontId="36" fillId="4" borderId="65" xfId="0" applyFont="1" applyFill="1" applyBorder="1" applyAlignment="1">
      <alignment horizontal="center" vertical="center" wrapText="1"/>
    </xf>
    <xf numFmtId="0" fontId="36" fillId="4" borderId="4" xfId="0" applyFont="1" applyFill="1" applyBorder="1" applyAlignment="1">
      <alignment vertical="center" wrapText="1"/>
    </xf>
    <xf numFmtId="0" fontId="35" fillId="4" borderId="3" xfId="0" applyFont="1" applyFill="1" applyBorder="1" applyAlignment="1">
      <alignment vertical="top" wrapText="1"/>
    </xf>
    <xf numFmtId="0" fontId="35" fillId="4" borderId="4" xfId="0" applyFont="1" applyFill="1" applyBorder="1" applyAlignment="1">
      <alignment vertical="center" wrapText="1"/>
    </xf>
    <xf numFmtId="0" fontId="35" fillId="4" borderId="0" xfId="0" applyFont="1" applyFill="1" applyBorder="1" applyAlignment="1">
      <alignment vertical="top" wrapText="1"/>
    </xf>
    <xf numFmtId="0" fontId="35" fillId="4" borderId="1" xfId="0" applyFont="1" applyFill="1" applyBorder="1" applyAlignment="1">
      <alignment vertical="top" wrapText="1"/>
    </xf>
    <xf numFmtId="0" fontId="36" fillId="4" borderId="39" xfId="0" applyFont="1" applyFill="1" applyBorder="1" applyAlignment="1">
      <alignment horizontal="center" vertical="top" wrapText="1"/>
    </xf>
    <xf numFmtId="0" fontId="6" fillId="4" borderId="1" xfId="0" applyFont="1" applyFill="1" applyBorder="1" applyAlignment="1">
      <alignment vertical="center" wrapText="1"/>
    </xf>
    <xf numFmtId="3" fontId="6" fillId="4" borderId="53" xfId="0" applyNumberFormat="1" applyFont="1" applyFill="1" applyBorder="1" applyAlignment="1">
      <alignment horizontal="right" vertical="center" wrapText="1"/>
    </xf>
    <xf numFmtId="0" fontId="7" fillId="4" borderId="27" xfId="0" applyFont="1" applyFill="1" applyBorder="1" applyAlignment="1">
      <alignment horizontal="left" vertical="center" wrapText="1" indent="1"/>
    </xf>
    <xf numFmtId="3" fontId="7" fillId="4" borderId="10" xfId="0" applyNumberFormat="1" applyFont="1" applyFill="1" applyBorder="1" applyAlignment="1">
      <alignment horizontal="right" vertical="center" wrapText="1"/>
    </xf>
    <xf numFmtId="0" fontId="8" fillId="4" borderId="27" xfId="0" applyFont="1" applyFill="1" applyBorder="1" applyAlignment="1">
      <alignment horizontal="left" vertical="center" wrapText="1" indent="2"/>
    </xf>
    <xf numFmtId="3" fontId="7" fillId="4" borderId="26" xfId="0" applyNumberFormat="1" applyFont="1" applyFill="1" applyBorder="1" applyAlignment="1">
      <alignment horizontal="right" vertical="center" wrapText="1"/>
    </xf>
    <xf numFmtId="0" fontId="8" fillId="4" borderId="125" xfId="0" applyFont="1" applyFill="1" applyBorder="1" applyAlignment="1">
      <alignment horizontal="left" vertical="center" wrapText="1" indent="2"/>
    </xf>
    <xf numFmtId="3" fontId="7" fillId="4" borderId="58" xfId="0" applyNumberFormat="1" applyFont="1" applyFill="1" applyBorder="1" applyAlignment="1">
      <alignment horizontal="right" vertical="center" wrapText="1"/>
    </xf>
    <xf numFmtId="0" fontId="82" fillId="4" borderId="0" xfId="7" applyFont="1" applyFill="1" applyBorder="1" applyAlignment="1"/>
    <xf numFmtId="0" fontId="36" fillId="4" borderId="39" xfId="0" applyFont="1" applyFill="1" applyBorder="1" applyAlignment="1">
      <alignment horizontal="center" vertical="center" wrapText="1"/>
    </xf>
    <xf numFmtId="0" fontId="6" fillId="4" borderId="69" xfId="0" applyFont="1" applyFill="1" applyBorder="1" applyAlignment="1">
      <alignment vertical="center" wrapText="1"/>
    </xf>
    <xf numFmtId="3" fontId="6" fillId="4" borderId="58" xfId="0" applyNumberFormat="1" applyFont="1" applyFill="1" applyBorder="1" applyAlignment="1">
      <alignment horizontal="right" vertical="center" wrapText="1"/>
    </xf>
    <xf numFmtId="0" fontId="7" fillId="4" borderId="11" xfId="0" applyFont="1" applyFill="1" applyBorder="1" applyAlignment="1">
      <alignment horizontal="left" vertical="center" wrapText="1" indent="1"/>
    </xf>
    <xf numFmtId="0" fontId="8" fillId="4" borderId="27" xfId="0" applyFont="1" applyFill="1" applyBorder="1" applyAlignment="1">
      <alignment horizontal="left" vertical="center" wrapText="1" indent="1"/>
    </xf>
    <xf numFmtId="0" fontId="8" fillId="4" borderId="125" xfId="0" applyFont="1" applyFill="1" applyBorder="1" applyAlignment="1">
      <alignment horizontal="left" vertical="center" wrapText="1" indent="1"/>
    </xf>
    <xf numFmtId="0" fontId="84" fillId="4" borderId="0" xfId="7" applyFont="1" applyFill="1" applyBorder="1" applyAlignment="1">
      <alignment horizontal="center" vertical="center" wrapText="1"/>
    </xf>
    <xf numFmtId="0" fontId="84" fillId="4" borderId="4" xfId="7" applyFont="1" applyFill="1" applyBorder="1" applyAlignment="1">
      <alignment horizontal="center" vertical="center" wrapText="1"/>
    </xf>
    <xf numFmtId="0" fontId="36" fillId="4" borderId="69" xfId="0" applyFont="1" applyFill="1" applyBorder="1" applyAlignment="1">
      <alignment horizontal="center" vertical="center" wrapText="1"/>
    </xf>
    <xf numFmtId="0" fontId="6" fillId="4" borderId="5" xfId="0" applyFont="1" applyFill="1" applyBorder="1" applyAlignment="1">
      <alignment vertical="center" wrapText="1"/>
    </xf>
    <xf numFmtId="0" fontId="6" fillId="5" borderId="0" xfId="0" applyFont="1" applyFill="1" applyAlignment="1">
      <alignment horizontal="center" vertical="center" wrapText="1"/>
    </xf>
    <xf numFmtId="0" fontId="6" fillId="4" borderId="0" xfId="0" applyFont="1" applyFill="1" applyAlignment="1">
      <alignment horizontal="center" vertical="center" wrapText="1"/>
    </xf>
    <xf numFmtId="0" fontId="24" fillId="0" borderId="0" xfId="0" applyFont="1" applyBorder="1" applyAlignment="1">
      <alignment vertical="center" wrapText="1"/>
    </xf>
    <xf numFmtId="0" fontId="42" fillId="0" borderId="5" xfId="0" applyFont="1" applyBorder="1" applyAlignment="1">
      <alignment vertical="center" wrapText="1"/>
    </xf>
    <xf numFmtId="0" fontId="26" fillId="2" borderId="32" xfId="0" applyFont="1" applyFill="1" applyBorder="1" applyAlignment="1">
      <alignment vertical="center" wrapText="1"/>
    </xf>
    <xf numFmtId="1" fontId="7" fillId="0" borderId="10" xfId="0" applyNumberFormat="1" applyFont="1" applyBorder="1" applyAlignment="1">
      <alignment horizontal="right" vertical="center" wrapText="1"/>
    </xf>
    <xf numFmtId="1" fontId="6" fillId="0" borderId="31" xfId="0" applyNumberFormat="1" applyFont="1" applyBorder="1" applyAlignment="1">
      <alignment horizontal="right" vertical="center"/>
    </xf>
    <xf numFmtId="1" fontId="6" fillId="0" borderId="12" xfId="0" applyNumberFormat="1" applyFont="1" applyBorder="1" applyAlignment="1">
      <alignment horizontal="right" vertical="center"/>
    </xf>
    <xf numFmtId="1" fontId="12" fillId="0" borderId="26" xfId="0" applyNumberFormat="1" applyFont="1" applyBorder="1" applyAlignment="1">
      <alignment horizontal="right" vertical="center"/>
    </xf>
    <xf numFmtId="1" fontId="12" fillId="0" borderId="19" xfId="0" applyNumberFormat="1" applyFont="1" applyBorder="1" applyAlignment="1">
      <alignment horizontal="right" vertical="center"/>
    </xf>
    <xf numFmtId="1" fontId="6" fillId="0" borderId="19" xfId="0" applyNumberFormat="1" applyFont="1" applyBorder="1" applyAlignment="1">
      <alignment horizontal="right" vertical="center"/>
    </xf>
    <xf numFmtId="1" fontId="12" fillId="0" borderId="10" xfId="0" applyNumberFormat="1" applyFont="1" applyBorder="1" applyAlignment="1">
      <alignment horizontal="right" vertical="center"/>
    </xf>
    <xf numFmtId="1" fontId="63" fillId="0" borderId="10" xfId="0" applyNumberFormat="1" applyFont="1" applyBorder="1" applyAlignment="1">
      <alignment vertical="center"/>
    </xf>
    <xf numFmtId="1" fontId="63" fillId="0" borderId="19" xfId="0" applyNumberFormat="1" applyFont="1" applyBorder="1" applyAlignment="1">
      <alignment vertical="center"/>
    </xf>
    <xf numFmtId="1" fontId="32" fillId="0" borderId="14" xfId="0" applyNumberFormat="1" applyFont="1" applyBorder="1" applyAlignment="1">
      <alignment horizontal="right" vertical="center" wrapText="1"/>
    </xf>
    <xf numFmtId="1" fontId="12" fillId="0" borderId="9" xfId="0" applyNumberFormat="1" applyFont="1" applyBorder="1" applyAlignment="1">
      <alignment horizontal="right" vertical="center" wrapText="1"/>
    </xf>
    <xf numFmtId="1" fontId="12" fillId="0" borderId="10" xfId="0" applyNumberFormat="1" applyFont="1" applyBorder="1" applyAlignment="1">
      <alignment horizontal="right" vertical="center" wrapText="1"/>
    </xf>
    <xf numFmtId="1" fontId="86" fillId="0" borderId="19" xfId="0" applyNumberFormat="1" applyFont="1" applyBorder="1" applyAlignment="1">
      <alignment vertical="center"/>
    </xf>
    <xf numFmtId="166" fontId="7" fillId="0" borderId="10" xfId="0" applyNumberFormat="1" applyFont="1" applyBorder="1" applyAlignment="1">
      <alignment horizontal="right" vertical="center"/>
    </xf>
    <xf numFmtId="0" fontId="87" fillId="0" borderId="0" xfId="0" applyFont="1"/>
    <xf numFmtId="3" fontId="19" fillId="0" borderId="5" xfId="0" applyNumberFormat="1" applyFont="1" applyBorder="1" applyAlignment="1">
      <alignment horizontal="right" vertical="center" indent="1"/>
    </xf>
    <xf numFmtId="0" fontId="88" fillId="0" borderId="0" xfId="0" applyFont="1" applyFill="1" applyAlignment="1">
      <alignment horizontal="center"/>
    </xf>
    <xf numFmtId="0" fontId="35" fillId="4" borderId="3" xfId="0" applyFont="1" applyFill="1" applyBorder="1" applyAlignment="1">
      <alignment vertical="center" wrapText="1"/>
    </xf>
    <xf numFmtId="0" fontId="83" fillId="6" borderId="70" xfId="0" applyFont="1" applyFill="1" applyBorder="1" applyAlignment="1">
      <alignment vertical="center" wrapText="1"/>
    </xf>
    <xf numFmtId="0" fontId="83" fillId="6" borderId="44" xfId="0" applyFont="1" applyFill="1" applyBorder="1" applyAlignment="1">
      <alignment vertical="center" wrapText="1"/>
    </xf>
    <xf numFmtId="0" fontId="83" fillId="6" borderId="57" xfId="0" applyFont="1" applyFill="1" applyBorder="1" applyAlignment="1">
      <alignment vertical="center" wrapText="1"/>
    </xf>
    <xf numFmtId="3" fontId="6" fillId="6" borderId="53" xfId="0" applyNumberFormat="1" applyFont="1" applyFill="1" applyBorder="1" applyAlignment="1">
      <alignment horizontal="right" vertical="center" wrapText="1"/>
    </xf>
    <xf numFmtId="0" fontId="85" fillId="6" borderId="127" xfId="0" applyFont="1" applyFill="1" applyBorder="1" applyAlignment="1">
      <alignment vertical="center" wrapText="1"/>
    </xf>
    <xf numFmtId="0" fontId="85" fillId="6" borderId="24" xfId="0" applyFont="1" applyFill="1" applyBorder="1" applyAlignment="1">
      <alignment vertical="center" wrapText="1"/>
    </xf>
    <xf numFmtId="0" fontId="85" fillId="6" borderId="36" xfId="0" applyFont="1" applyFill="1" applyBorder="1" applyAlignment="1">
      <alignment vertical="center" wrapText="1"/>
    </xf>
    <xf numFmtId="0" fontId="89" fillId="0" borderId="0" xfId="0" applyFont="1" applyFill="1" applyAlignment="1">
      <alignment horizontal="left" vertical="top"/>
    </xf>
    <xf numFmtId="167" fontId="0" fillId="0" borderId="0" xfId="9" applyNumberFormat="1" applyFont="1"/>
    <xf numFmtId="167" fontId="7" fillId="4" borderId="10" xfId="9" applyNumberFormat="1" applyFont="1" applyFill="1" applyBorder="1" applyAlignment="1">
      <alignment horizontal="right" vertical="center" wrapText="1"/>
    </xf>
    <xf numFmtId="3" fontId="32" fillId="0" borderId="14" xfId="9" applyNumberFormat="1" applyFont="1" applyBorder="1" applyAlignment="1">
      <alignment horizontal="right" vertical="center" wrapText="1"/>
    </xf>
    <xf numFmtId="3" fontId="7" fillId="0" borderId="10" xfId="9" applyNumberFormat="1" applyFont="1" applyBorder="1" applyAlignment="1">
      <alignment horizontal="right" vertical="center" wrapText="1"/>
    </xf>
    <xf numFmtId="3" fontId="7" fillId="0" borderId="12" xfId="9" applyNumberFormat="1" applyFont="1" applyBorder="1" applyAlignment="1">
      <alignment horizontal="right" vertical="center" wrapText="1"/>
    </xf>
    <xf numFmtId="3" fontId="32" fillId="0" borderId="8" xfId="9" applyNumberFormat="1" applyFont="1" applyBorder="1" applyAlignment="1">
      <alignment horizontal="right" vertical="center" wrapText="1"/>
    </xf>
    <xf numFmtId="3" fontId="32" fillId="0" borderId="55" xfId="0" applyNumberFormat="1" applyFont="1" applyBorder="1" applyAlignment="1">
      <alignment vertical="center"/>
    </xf>
    <xf numFmtId="3" fontId="7" fillId="0" borderId="121" xfId="0" applyNumberFormat="1" applyFont="1" applyBorder="1" applyAlignment="1">
      <alignment vertical="center"/>
    </xf>
    <xf numFmtId="3" fontId="32" fillId="0" borderId="121" xfId="0" applyNumberFormat="1" applyFont="1" applyBorder="1" applyAlignment="1">
      <alignment vertical="center"/>
    </xf>
    <xf numFmtId="3" fontId="12" fillId="0" borderId="44" xfId="0" applyNumberFormat="1" applyFont="1" applyFill="1" applyBorder="1" applyAlignment="1">
      <alignment horizontal="right" vertical="center" wrapText="1"/>
    </xf>
    <xf numFmtId="3" fontId="32" fillId="0" borderId="116" xfId="0" applyNumberFormat="1" applyFont="1" applyBorder="1" applyAlignment="1">
      <alignment vertical="center"/>
    </xf>
    <xf numFmtId="3" fontId="32" fillId="0" borderId="123" xfId="0" applyNumberFormat="1" applyFont="1" applyBorder="1" applyAlignment="1">
      <alignment vertical="center"/>
    </xf>
    <xf numFmtId="3" fontId="12" fillId="0" borderId="37" xfId="0" applyNumberFormat="1" applyFont="1" applyBorder="1" applyAlignment="1">
      <alignment horizontal="right" vertical="center"/>
    </xf>
    <xf numFmtId="3" fontId="12" fillId="0" borderId="57" xfId="0" applyNumberFormat="1" applyFont="1" applyBorder="1" applyAlignment="1">
      <alignment horizontal="right" vertical="center"/>
    </xf>
    <xf numFmtId="0" fontId="7" fillId="4" borderId="2" xfId="0"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9" fontId="7" fillId="4" borderId="2" xfId="0" applyNumberFormat="1" applyFont="1" applyFill="1" applyBorder="1" applyAlignment="1">
      <alignment horizontal="center" vertical="center" wrapText="1"/>
    </xf>
    <xf numFmtId="165" fontId="7" fillId="0" borderId="2" xfId="0" applyNumberFormat="1" applyFont="1" applyBorder="1" applyAlignment="1">
      <alignment horizontal="center" vertical="center" wrapText="1"/>
    </xf>
    <xf numFmtId="14" fontId="7" fillId="4"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3" fontId="7" fillId="0" borderId="0" xfId="0" applyNumberFormat="1" applyFont="1" applyFill="1" applyBorder="1" applyAlignment="1">
      <alignment horizontal="right" vertical="center" wrapText="1"/>
    </xf>
    <xf numFmtId="168" fontId="7" fillId="0" borderId="12" xfId="9" applyNumberFormat="1" applyFont="1" applyBorder="1" applyAlignment="1">
      <alignment horizontal="right" vertical="center" wrapText="1"/>
    </xf>
    <xf numFmtId="168" fontId="7" fillId="0" borderId="29" xfId="9" applyNumberFormat="1" applyFont="1" applyBorder="1" applyAlignment="1">
      <alignment horizontal="right" vertical="center" wrapText="1"/>
    </xf>
    <xf numFmtId="168" fontId="6" fillId="0" borderId="8" xfId="9" applyNumberFormat="1" applyFont="1" applyBorder="1" applyAlignment="1">
      <alignment horizontal="right" vertical="center" wrapText="1"/>
    </xf>
    <xf numFmtId="1" fontId="7" fillId="0" borderId="29" xfId="0" applyNumberFormat="1" applyFont="1" applyBorder="1" applyAlignment="1">
      <alignment horizontal="right" vertical="center" wrapText="1"/>
    </xf>
    <xf numFmtId="1" fontId="6" fillId="0" borderId="8" xfId="0" applyNumberFormat="1" applyFont="1" applyBorder="1" applyAlignment="1">
      <alignment horizontal="right" vertical="center" wrapText="1"/>
    </xf>
    <xf numFmtId="167" fontId="7" fillId="0" borderId="10" xfId="9" applyNumberFormat="1" applyFont="1" applyBorder="1" applyAlignment="1">
      <alignment horizontal="right" vertical="center" wrapText="1"/>
    </xf>
    <xf numFmtId="168" fontId="7" fillId="0" borderId="10" xfId="9" applyNumberFormat="1" applyFont="1" applyBorder="1" applyAlignment="1">
      <alignment horizontal="right" vertical="center" wrapText="1"/>
    </xf>
    <xf numFmtId="167" fontId="7" fillId="0" borderId="29" xfId="9" applyNumberFormat="1" applyFont="1" applyFill="1" applyBorder="1" applyAlignment="1">
      <alignment horizontal="right" vertical="center" wrapText="1"/>
    </xf>
    <xf numFmtId="167" fontId="6" fillId="0" borderId="8" xfId="9" applyNumberFormat="1" applyFont="1" applyFill="1" applyBorder="1" applyAlignment="1">
      <alignment horizontal="right" vertical="center" wrapText="1"/>
    </xf>
    <xf numFmtId="0" fontId="7" fillId="0" borderId="72" xfId="0" applyFont="1" applyBorder="1" applyAlignment="1">
      <alignment horizontal="center" vertical="center" wrapText="1"/>
    </xf>
    <xf numFmtId="166" fontId="11" fillId="0" borderId="6" xfId="0" applyNumberFormat="1" applyFont="1" applyBorder="1" applyAlignment="1">
      <alignment horizontal="right" vertical="center" indent="1"/>
    </xf>
    <xf numFmtId="169" fontId="12" fillId="0" borderId="4" xfId="10" applyNumberFormat="1" applyFont="1" applyBorder="1" applyAlignment="1">
      <alignment horizontal="center" vertical="center"/>
    </xf>
    <xf numFmtId="169" fontId="12" fillId="0" borderId="127" xfId="10" applyNumberFormat="1" applyFont="1" applyBorder="1" applyAlignment="1">
      <alignment horizontal="center" vertical="center"/>
    </xf>
    <xf numFmtId="10" fontId="11" fillId="0" borderId="24" xfId="0" applyNumberFormat="1" applyFont="1" applyBorder="1" applyAlignment="1">
      <alignment horizontal="right" vertical="center" indent="1"/>
    </xf>
    <xf numFmtId="169" fontId="12" fillId="0" borderId="24" xfId="10" applyNumberFormat="1" applyFont="1" applyBorder="1" applyAlignment="1">
      <alignment horizontal="center" vertical="center"/>
    </xf>
    <xf numFmtId="10" fontId="11" fillId="0" borderId="22" xfId="0" applyNumberFormat="1" applyFont="1" applyBorder="1" applyAlignment="1">
      <alignment horizontal="right" vertical="center" indent="1"/>
    </xf>
    <xf numFmtId="169" fontId="12" fillId="0" borderId="133" xfId="10" applyNumberFormat="1" applyFont="1" applyBorder="1" applyAlignment="1">
      <alignment horizontal="center" vertical="center"/>
    </xf>
    <xf numFmtId="0" fontId="8" fillId="0" borderId="0" xfId="0" applyFont="1" applyAlignment="1">
      <alignment vertical="center"/>
    </xf>
    <xf numFmtId="1" fontId="11" fillId="0" borderId="6" xfId="0" applyNumberFormat="1" applyFont="1" applyBorder="1" applyAlignment="1">
      <alignment horizontal="right" vertical="center" indent="1"/>
    </xf>
    <xf numFmtId="1" fontId="11" fillId="0" borderId="0" xfId="0" applyNumberFormat="1" applyFont="1" applyAlignment="1">
      <alignment horizontal="right" vertical="center" indent="1"/>
    </xf>
    <xf numFmtId="0" fontId="90" fillId="0" borderId="0" xfId="0" applyFont="1"/>
    <xf numFmtId="0" fontId="15" fillId="0" borderId="0" xfId="0" applyFont="1" applyFill="1"/>
    <xf numFmtId="0" fontId="21" fillId="0" borderId="34" xfId="0" applyFont="1" applyFill="1" applyBorder="1" applyAlignment="1">
      <alignment horizontal="center" vertical="center" wrapText="1"/>
    </xf>
    <xf numFmtId="10" fontId="12" fillId="0" borderId="34" xfId="0" applyNumberFormat="1" applyFont="1" applyFill="1" applyBorder="1" applyAlignment="1">
      <alignment horizontal="center" vertical="center" wrapText="1"/>
    </xf>
    <xf numFmtId="10" fontId="12" fillId="0" borderId="24" xfId="0" applyNumberFormat="1" applyFont="1" applyFill="1" applyBorder="1" applyAlignment="1">
      <alignment horizontal="center" vertical="center" wrapText="1"/>
    </xf>
    <xf numFmtId="10" fontId="12" fillId="0" borderId="2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0" xfId="0" applyNumberFormat="1" applyFont="1" applyFill="1" applyAlignment="1">
      <alignment horizontal="center" vertical="center" wrapText="1"/>
    </xf>
    <xf numFmtId="170" fontId="12" fillId="0" borderId="11" xfId="9" applyNumberFormat="1" applyFont="1" applyBorder="1" applyAlignment="1">
      <alignment horizontal="right" vertical="center" wrapText="1"/>
    </xf>
    <xf numFmtId="167" fontId="12" fillId="0" borderId="9" xfId="9" applyNumberFormat="1" applyFont="1" applyBorder="1" applyAlignment="1">
      <alignment horizontal="right" vertical="center" wrapText="1"/>
    </xf>
    <xf numFmtId="167" fontId="12" fillId="0" borderId="11" xfId="9" applyNumberFormat="1" applyFont="1" applyBorder="1" applyAlignment="1">
      <alignment horizontal="right" vertical="center" wrapText="1"/>
    </xf>
    <xf numFmtId="167" fontId="12" fillId="0" borderId="25" xfId="9" applyNumberFormat="1" applyFont="1" applyBorder="1" applyAlignment="1">
      <alignment horizontal="right" vertical="center" wrapText="1"/>
    </xf>
    <xf numFmtId="167" fontId="12" fillId="0" borderId="27" xfId="9" applyNumberFormat="1" applyFont="1" applyBorder="1" applyAlignment="1">
      <alignment horizontal="right" vertical="center" wrapText="1"/>
    </xf>
    <xf numFmtId="167" fontId="19" fillId="0" borderId="11" xfId="9" applyNumberFormat="1" applyFont="1" applyBorder="1" applyAlignment="1">
      <alignment horizontal="right" vertical="center" wrapText="1"/>
    </xf>
    <xf numFmtId="167" fontId="19" fillId="0" borderId="30" xfId="9" applyNumberFormat="1" applyFont="1" applyBorder="1" applyAlignment="1">
      <alignment horizontal="right" vertical="center" wrapText="1"/>
    </xf>
    <xf numFmtId="167" fontId="19" fillId="0" borderId="18" xfId="9" applyNumberFormat="1" applyFont="1" applyBorder="1" applyAlignment="1">
      <alignment horizontal="right" vertical="center" wrapText="1"/>
    </xf>
    <xf numFmtId="167" fontId="12" fillId="0" borderId="12" xfId="9" applyNumberFormat="1" applyFont="1" applyBorder="1" applyAlignment="1">
      <alignment horizontal="right" vertical="center" wrapText="1"/>
    </xf>
    <xf numFmtId="167" fontId="19" fillId="0" borderId="12" xfId="9" applyNumberFormat="1" applyFont="1" applyBorder="1" applyAlignment="1">
      <alignment horizontal="right" vertical="center" wrapText="1"/>
    </xf>
    <xf numFmtId="167" fontId="19" fillId="0" borderId="31" xfId="9" applyNumberFormat="1" applyFont="1" applyBorder="1" applyAlignment="1">
      <alignment horizontal="right" vertical="center" wrapText="1"/>
    </xf>
    <xf numFmtId="167" fontId="0" fillId="0" borderId="0" xfId="0" applyNumberFormat="1"/>
    <xf numFmtId="167" fontId="19" fillId="0" borderId="19" xfId="9" applyNumberFormat="1" applyFont="1" applyBorder="1" applyAlignment="1">
      <alignment horizontal="right" vertical="center" wrapText="1"/>
    </xf>
    <xf numFmtId="2" fontId="12" fillId="0" borderId="9" xfId="0" applyNumberFormat="1" applyFont="1" applyBorder="1" applyAlignment="1">
      <alignment horizontal="right" vertical="center" wrapText="1"/>
    </xf>
    <xf numFmtId="167" fontId="77" fillId="0" borderId="117" xfId="9" applyNumberFormat="1" applyFont="1" applyBorder="1" applyAlignment="1">
      <alignment horizontal="center" vertical="center" wrapText="1"/>
    </xf>
    <xf numFmtId="167" fontId="77" fillId="0" borderId="119" xfId="9" applyNumberFormat="1" applyFont="1" applyBorder="1" applyAlignment="1">
      <alignment horizontal="center" vertical="center" wrapText="1"/>
    </xf>
    <xf numFmtId="10" fontId="77" fillId="0" borderId="119" xfId="2" applyNumberFormat="1" applyFont="1" applyBorder="1" applyAlignment="1">
      <alignment horizontal="right" vertical="center" wrapText="1"/>
    </xf>
    <xf numFmtId="167" fontId="63" fillId="5" borderId="0" xfId="0" applyNumberFormat="1" applyFont="1" applyFill="1"/>
    <xf numFmtId="10" fontId="63" fillId="5" borderId="0" xfId="0" applyNumberFormat="1" applyFont="1" applyFill="1"/>
    <xf numFmtId="167" fontId="7" fillId="0" borderId="0" xfId="9" applyNumberFormat="1" applyFont="1" applyAlignment="1">
      <alignment horizontal="right" vertical="center"/>
    </xf>
    <xf numFmtId="167" fontId="6" fillId="0" borderId="1" xfId="9" applyNumberFormat="1" applyFont="1" applyBorder="1" applyAlignment="1">
      <alignment horizontal="right" vertical="center"/>
    </xf>
    <xf numFmtId="0" fontId="6" fillId="0" borderId="8" xfId="0" applyFont="1" applyBorder="1" applyAlignment="1">
      <alignment horizontal="center" vertical="center" wrapText="1"/>
    </xf>
    <xf numFmtId="167" fontId="6" fillId="0" borderId="14" xfId="9" applyNumberFormat="1" applyFont="1" applyBorder="1" applyAlignment="1">
      <alignment horizontal="right" vertical="center" wrapText="1"/>
    </xf>
    <xf numFmtId="167" fontId="19" fillId="0" borderId="1" xfId="9" applyNumberFormat="1" applyFont="1" applyBorder="1" applyAlignment="1">
      <alignment horizontal="right" vertical="center" wrapText="1"/>
    </xf>
    <xf numFmtId="167" fontId="19" fillId="0" borderId="4" xfId="9" applyNumberFormat="1" applyFont="1" applyBorder="1" applyAlignment="1">
      <alignment horizontal="right" vertical="center" wrapText="1"/>
    </xf>
    <xf numFmtId="167" fontId="12" fillId="0" borderId="10" xfId="9" applyNumberFormat="1" applyFont="1" applyBorder="1" applyAlignment="1">
      <alignment horizontal="right" vertical="center" wrapText="1"/>
    </xf>
    <xf numFmtId="0" fontId="7" fillId="4" borderId="10" xfId="0" applyFont="1" applyFill="1" applyBorder="1" applyAlignment="1">
      <alignment horizontal="right" vertical="center" wrapText="1"/>
    </xf>
    <xf numFmtId="3" fontId="6" fillId="4" borderId="14" xfId="0" applyNumberFormat="1" applyFont="1" applyFill="1" applyBorder="1" applyAlignment="1">
      <alignment horizontal="right" vertical="center" wrapText="1"/>
    </xf>
    <xf numFmtId="1" fontId="7" fillId="0" borderId="14" xfId="9" applyNumberFormat="1" applyFont="1" applyBorder="1" applyAlignment="1">
      <alignment horizontal="right" vertical="center" wrapText="1"/>
    </xf>
    <xf numFmtId="1" fontId="7" fillId="0" borderId="10" xfId="9" applyNumberFormat="1" applyFont="1" applyBorder="1" applyAlignment="1">
      <alignment horizontal="right" vertical="center" wrapText="1"/>
    </xf>
    <xf numFmtId="1" fontId="7" fillId="3" borderId="10" xfId="9" applyNumberFormat="1" applyFont="1" applyFill="1" applyBorder="1" applyAlignment="1">
      <alignment horizontal="right" vertical="center" wrapText="1"/>
    </xf>
    <xf numFmtId="1" fontId="7" fillId="0" borderId="10" xfId="9" applyNumberFormat="1" applyFont="1" applyBorder="1" applyAlignment="1">
      <alignment vertical="center" wrapText="1"/>
    </xf>
    <xf numFmtId="1" fontId="6" fillId="0" borderId="14" xfId="9" applyNumberFormat="1" applyFont="1" applyBorder="1" applyAlignment="1">
      <alignment vertical="center" wrapText="1"/>
    </xf>
    <xf numFmtId="1" fontId="6" fillId="0" borderId="14" xfId="9" applyNumberFormat="1" applyFont="1" applyBorder="1" applyAlignment="1">
      <alignment horizontal="right" vertical="center" wrapText="1"/>
    </xf>
    <xf numFmtId="0" fontId="92" fillId="0" borderId="0" xfId="4" applyFont="1"/>
    <xf numFmtId="0" fontId="5" fillId="2" borderId="0" xfId="0" applyFont="1" applyFill="1" applyAlignment="1">
      <alignment horizontal="left" vertical="center"/>
    </xf>
    <xf numFmtId="0" fontId="6" fillId="0" borderId="79" xfId="0" applyFont="1" applyBorder="1" applyAlignment="1">
      <alignment horizontal="center" vertical="center" textRotation="90" wrapText="1"/>
    </xf>
    <xf numFmtId="0" fontId="6" fillId="0" borderId="126" xfId="0" applyFont="1" applyBorder="1" applyAlignment="1">
      <alignment horizontal="center" vertical="center" textRotation="90" wrapText="1"/>
    </xf>
    <xf numFmtId="0" fontId="6" fillId="0" borderId="137" xfId="0" applyFont="1" applyBorder="1" applyAlignment="1">
      <alignment horizontal="center" vertical="center" textRotation="90" wrapText="1"/>
    </xf>
    <xf numFmtId="0" fontId="6" fillId="0" borderId="138" xfId="0" applyFont="1" applyBorder="1" applyAlignment="1">
      <alignment horizontal="center" vertical="center" textRotation="90" wrapText="1"/>
    </xf>
    <xf numFmtId="0" fontId="6" fillId="0" borderId="139" xfId="0" applyFont="1" applyBorder="1" applyAlignment="1">
      <alignment horizontal="center" vertical="center" textRotation="90" wrapText="1"/>
    </xf>
    <xf numFmtId="0" fontId="6" fillId="0" borderId="140" xfId="0" applyFont="1" applyBorder="1" applyAlignment="1">
      <alignment horizontal="center" vertical="center" textRotation="90" wrapText="1"/>
    </xf>
    <xf numFmtId="0" fontId="6" fillId="0" borderId="8" xfId="0" applyFont="1" applyBorder="1" applyAlignment="1">
      <alignment horizontal="left" vertical="center" wrapText="1"/>
    </xf>
    <xf numFmtId="0" fontId="6" fillId="0" borderId="144" xfId="0" applyFont="1" applyBorder="1" applyAlignment="1">
      <alignment horizontal="left" vertical="center" indent="1"/>
    </xf>
    <xf numFmtId="0" fontId="86" fillId="0" borderId="0" xfId="0" applyFont="1"/>
    <xf numFmtId="0" fontId="7" fillId="0" borderId="149" xfId="0" applyFont="1" applyBorder="1" applyAlignment="1">
      <alignment horizontal="left" vertical="center" indent="3"/>
    </xf>
    <xf numFmtId="0" fontId="7" fillId="0" borderId="154" xfId="0" applyFont="1" applyBorder="1" applyAlignment="1">
      <alignment horizontal="left" vertical="center" indent="5"/>
    </xf>
    <xf numFmtId="0" fontId="7" fillId="0" borderId="154" xfId="0" applyFont="1" applyBorder="1" applyAlignment="1">
      <alignment horizontal="left" vertical="center" indent="3"/>
    </xf>
    <xf numFmtId="0" fontId="7" fillId="0" borderId="10" xfId="0" applyFont="1" applyBorder="1" applyAlignment="1">
      <alignment horizontal="left" vertical="center" indent="5"/>
    </xf>
    <xf numFmtId="0" fontId="6" fillId="0" borderId="10" xfId="0" applyFont="1" applyBorder="1" applyAlignment="1">
      <alignment horizontal="left" vertical="center" indent="1"/>
    </xf>
    <xf numFmtId="0" fontId="7" fillId="0" borderId="162" xfId="0" applyFont="1" applyBorder="1" applyAlignment="1">
      <alignment horizontal="left" vertical="center" indent="3"/>
    </xf>
    <xf numFmtId="0" fontId="7" fillId="0" borderId="163" xfId="0" applyFont="1" applyBorder="1" applyAlignment="1">
      <alignment horizontal="left" vertical="center" indent="5"/>
    </xf>
    <xf numFmtId="0" fontId="96" fillId="0" borderId="0" xfId="11" applyFont="1" applyAlignment="1">
      <alignment horizontal="left" vertical="center"/>
    </xf>
    <xf numFmtId="0" fontId="98" fillId="0" borderId="0" xfId="0" applyFont="1" applyAlignment="1">
      <alignment vertical="center"/>
    </xf>
    <xf numFmtId="0" fontId="99" fillId="0" borderId="0" xfId="0" applyFont="1"/>
    <xf numFmtId="0" fontId="86" fillId="0" borderId="0" xfId="0" applyFont="1" applyAlignment="1">
      <alignment vertical="center"/>
    </xf>
    <xf numFmtId="0" fontId="96" fillId="0" borderId="3" xfId="0" applyFont="1" applyBorder="1" applyAlignment="1">
      <alignment horizontal="center"/>
    </xf>
    <xf numFmtId="3" fontId="6" fillId="0" borderId="8" xfId="0" applyNumberFormat="1" applyFont="1" applyBorder="1" applyAlignment="1">
      <alignment horizontal="left" vertical="center" wrapText="1"/>
    </xf>
    <xf numFmtId="3" fontId="6" fillId="0" borderId="144" xfId="0" applyNumberFormat="1" applyFont="1" applyBorder="1" applyAlignment="1">
      <alignment horizontal="left" vertical="center" wrapText="1" indent="1"/>
    </xf>
    <xf numFmtId="3" fontId="6" fillId="0" borderId="144" xfId="0" applyNumberFormat="1" applyFont="1" applyBorder="1" applyAlignment="1">
      <alignment horizontal="right" vertical="center"/>
    </xf>
    <xf numFmtId="3" fontId="7" fillId="0" borderId="149" xfId="0" applyNumberFormat="1" applyFont="1" applyBorder="1" applyAlignment="1">
      <alignment horizontal="left" vertical="center" indent="2"/>
    </xf>
    <xf numFmtId="3" fontId="7" fillId="0" borderId="149" xfId="0" applyNumberFormat="1" applyFont="1" applyBorder="1" applyAlignment="1">
      <alignment horizontal="right" vertical="center"/>
    </xf>
    <xf numFmtId="3" fontId="7" fillId="0" borderId="154" xfId="0" applyNumberFormat="1" applyFont="1" applyBorder="1" applyAlignment="1">
      <alignment horizontal="left" vertical="center" indent="2"/>
    </xf>
    <xf numFmtId="3" fontId="7" fillId="0" borderId="154" xfId="0" applyNumberFormat="1" applyFont="1" applyBorder="1" applyAlignment="1">
      <alignment horizontal="right" vertical="center"/>
    </xf>
    <xf numFmtId="3" fontId="7" fillId="0" borderId="10" xfId="0" applyNumberFormat="1" applyFont="1" applyBorder="1" applyAlignment="1">
      <alignment horizontal="left" vertical="center" indent="2"/>
    </xf>
    <xf numFmtId="3" fontId="7" fillId="0" borderId="10" xfId="0" applyNumberFormat="1" applyFont="1" applyBorder="1" applyAlignment="1">
      <alignment horizontal="right" vertical="center"/>
    </xf>
    <xf numFmtId="3" fontId="6" fillId="0" borderId="10" xfId="0" applyNumberFormat="1" applyFont="1" applyBorder="1" applyAlignment="1">
      <alignment horizontal="left" vertical="center" indent="1"/>
    </xf>
    <xf numFmtId="3" fontId="6" fillId="0" borderId="10" xfId="0" quotePrefix="1" applyNumberFormat="1" applyFont="1" applyBorder="1" applyAlignment="1">
      <alignment horizontal="right" vertical="center"/>
    </xf>
    <xf numFmtId="3" fontId="7" fillId="0" borderId="162" xfId="0" applyNumberFormat="1" applyFont="1" applyBorder="1" applyAlignment="1">
      <alignment horizontal="left" vertical="center" indent="2"/>
    </xf>
    <xf numFmtId="3" fontId="7" fillId="0" borderId="162" xfId="0" quotePrefix="1" applyNumberFormat="1" applyFont="1" applyBorder="1" applyAlignment="1">
      <alignment horizontal="right" vertical="center"/>
    </xf>
    <xf numFmtId="3" fontId="7" fillId="0" borderId="154" xfId="0" quotePrefix="1" applyNumberFormat="1" applyFont="1" applyBorder="1" applyAlignment="1">
      <alignment horizontal="right" vertical="center"/>
    </xf>
    <xf numFmtId="3" fontId="7" fillId="0" borderId="163" xfId="0" applyNumberFormat="1" applyFont="1" applyBorder="1" applyAlignment="1">
      <alignment horizontal="left" vertical="center" indent="2"/>
    </xf>
    <xf numFmtId="3" fontId="7" fillId="0" borderId="163" xfId="0" quotePrefix="1" applyNumberFormat="1" applyFont="1" applyBorder="1" applyAlignment="1">
      <alignment horizontal="right" vertical="center"/>
    </xf>
    <xf numFmtId="0" fontId="96"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6" fillId="0" borderId="13" xfId="0" applyFont="1" applyBorder="1" applyAlignment="1">
      <alignment vertical="center" wrapText="1"/>
    </xf>
    <xf numFmtId="0" fontId="21" fillId="0" borderId="0" xfId="0" applyFont="1" applyBorder="1" applyAlignment="1">
      <alignment horizontal="center" vertical="center" wrapText="1"/>
    </xf>
    <xf numFmtId="168" fontId="7" fillId="0" borderId="9" xfId="9" applyNumberFormat="1" applyFont="1" applyBorder="1" applyAlignment="1">
      <alignment horizontal="right" vertical="center" wrapText="1"/>
    </xf>
    <xf numFmtId="168" fontId="7" fillId="0" borderId="19" xfId="9" applyNumberFormat="1" applyFont="1" applyBorder="1" applyAlignment="1">
      <alignment horizontal="right" vertical="center" wrapText="1"/>
    </xf>
    <xf numFmtId="168" fontId="19" fillId="0" borderId="19" xfId="9" applyNumberFormat="1" applyFont="1" applyBorder="1" applyAlignment="1">
      <alignment horizontal="right" vertical="center" wrapText="1"/>
    </xf>
    <xf numFmtId="168" fontId="19" fillId="0" borderId="4" xfId="9" applyNumberFormat="1" applyFont="1" applyBorder="1" applyAlignment="1">
      <alignment horizontal="right" vertical="center" wrapText="1"/>
    </xf>
    <xf numFmtId="168" fontId="6" fillId="0" borderId="10" xfId="9" applyNumberFormat="1" applyFont="1" applyBorder="1" applyAlignment="1">
      <alignment horizontal="right" vertical="center" wrapText="1"/>
    </xf>
    <xf numFmtId="168" fontId="7" fillId="0" borderId="60" xfId="9" applyNumberFormat="1" applyFont="1" applyBorder="1" applyAlignment="1">
      <alignment horizontal="right" vertical="center" wrapText="1"/>
    </xf>
    <xf numFmtId="168" fontId="6" fillId="0" borderId="60" xfId="9" applyNumberFormat="1" applyFont="1" applyBorder="1" applyAlignment="1">
      <alignment horizontal="right" vertical="center" wrapText="1"/>
    </xf>
    <xf numFmtId="168" fontId="19" fillId="0" borderId="59" xfId="9" applyNumberFormat="1" applyFont="1" applyBorder="1" applyAlignment="1">
      <alignment horizontal="right" vertical="center" wrapText="1"/>
    </xf>
    <xf numFmtId="168" fontId="18" fillId="0" borderId="26" xfId="9" applyNumberFormat="1" applyFont="1" applyBorder="1" applyAlignment="1">
      <alignment horizontal="right" vertical="center" wrapText="1"/>
    </xf>
    <xf numFmtId="168" fontId="36" fillId="0" borderId="26" xfId="9" applyNumberFormat="1" applyFont="1" applyBorder="1" applyAlignment="1">
      <alignment horizontal="right" vertical="center" wrapText="1"/>
    </xf>
    <xf numFmtId="168" fontId="18" fillId="0" borderId="10" xfId="9" applyNumberFormat="1" applyFont="1" applyBorder="1" applyAlignment="1">
      <alignment horizontal="right" vertical="center" wrapText="1"/>
    </xf>
    <xf numFmtId="168" fontId="36" fillId="0" borderId="10" xfId="9" applyNumberFormat="1" applyFont="1" applyBorder="1" applyAlignment="1">
      <alignment horizontal="right" vertical="center" wrapText="1"/>
    </xf>
    <xf numFmtId="168" fontId="18" fillId="0" borderId="4" xfId="9" applyNumberFormat="1" applyFont="1" applyBorder="1" applyAlignment="1">
      <alignment horizontal="right" vertical="center" wrapText="1"/>
    </xf>
    <xf numFmtId="168" fontId="36" fillId="0" borderId="4" xfId="9" applyNumberFormat="1" applyFont="1" applyBorder="1" applyAlignment="1">
      <alignment horizontal="right" vertical="center" wrapText="1"/>
    </xf>
    <xf numFmtId="168" fontId="57" fillId="0" borderId="4" xfId="9" applyNumberFormat="1" applyFont="1" applyBorder="1" applyAlignment="1">
      <alignment horizontal="right" vertical="center" wrapText="1"/>
    </xf>
    <xf numFmtId="168" fontId="42" fillId="0" borderId="4" xfId="9" applyNumberFormat="1" applyFont="1" applyBorder="1" applyAlignment="1">
      <alignment horizontal="right" vertical="center" wrapText="1"/>
    </xf>
    <xf numFmtId="168" fontId="12" fillId="0" borderId="10" xfId="9" applyNumberFormat="1" applyFont="1" applyBorder="1" applyAlignment="1">
      <alignment horizontal="right" vertical="center" wrapText="1"/>
    </xf>
    <xf numFmtId="168" fontId="19" fillId="0" borderId="8" xfId="9" applyNumberFormat="1" applyFont="1" applyBorder="1" applyAlignment="1">
      <alignment horizontal="right" vertical="center" wrapText="1"/>
    </xf>
    <xf numFmtId="168" fontId="12" fillId="0" borderId="12" xfId="9" applyNumberFormat="1" applyFont="1" applyBorder="1" applyAlignment="1">
      <alignment horizontal="right" vertical="center" wrapText="1"/>
    </xf>
    <xf numFmtId="168" fontId="19" fillId="0" borderId="14" xfId="9" applyNumberFormat="1" applyFont="1" applyBorder="1" applyAlignment="1">
      <alignment horizontal="right" vertical="center" wrapText="1"/>
    </xf>
    <xf numFmtId="0" fontId="7" fillId="0" borderId="9" xfId="0" applyFont="1" applyFill="1" applyBorder="1" applyAlignment="1">
      <alignment vertical="center" wrapText="1"/>
    </xf>
    <xf numFmtId="3" fontId="7" fillId="0" borderId="10" xfId="0" applyNumberFormat="1" applyFont="1" applyFill="1" applyBorder="1" applyAlignment="1">
      <alignment horizontal="right" vertical="center" wrapText="1"/>
    </xf>
    <xf numFmtId="165" fontId="7" fillId="0" borderId="10" xfId="0" applyNumberFormat="1" applyFont="1" applyFill="1" applyBorder="1" applyAlignment="1">
      <alignment horizontal="right" vertical="center" wrapText="1"/>
    </xf>
    <xf numFmtId="165" fontId="7" fillId="0" borderId="41" xfId="0" applyNumberFormat="1" applyFont="1" applyFill="1" applyBorder="1" applyAlignment="1">
      <alignment vertical="center" wrapText="1"/>
    </xf>
    <xf numFmtId="170" fontId="7" fillId="0" borderId="41" xfId="0" applyNumberFormat="1" applyFont="1" applyFill="1" applyBorder="1" applyAlignment="1">
      <alignment horizontal="right" vertical="center" wrapText="1"/>
    </xf>
    <xf numFmtId="3" fontId="7" fillId="0" borderId="41" xfId="0" applyNumberFormat="1" applyFont="1" applyFill="1" applyBorder="1" applyAlignment="1">
      <alignment vertical="center" wrapText="1"/>
    </xf>
    <xf numFmtId="165" fontId="7" fillId="0" borderId="44" xfId="0" applyNumberFormat="1" applyFont="1" applyFill="1" applyBorder="1" applyAlignment="1">
      <alignment vertical="center" wrapText="1"/>
    </xf>
    <xf numFmtId="17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vertical="center" wrapText="1"/>
    </xf>
    <xf numFmtId="0" fontId="7" fillId="0" borderId="11" xfId="0" applyFont="1" applyFill="1" applyBorder="1" applyAlignment="1">
      <alignment vertical="center" wrapText="1"/>
    </xf>
    <xf numFmtId="3" fontId="7" fillId="0" borderId="12" xfId="0" applyNumberFormat="1" applyFont="1" applyFill="1" applyBorder="1" applyAlignment="1">
      <alignment horizontal="right" vertical="center" wrapText="1"/>
    </xf>
    <xf numFmtId="165" fontId="7" fillId="0" borderId="12" xfId="0" applyNumberFormat="1" applyFont="1" applyFill="1" applyBorder="1" applyAlignment="1">
      <alignment horizontal="right" vertical="center" wrapText="1"/>
    </xf>
    <xf numFmtId="165" fontId="7" fillId="0" borderId="56" xfId="0" applyNumberFormat="1" applyFont="1" applyFill="1" applyBorder="1" applyAlignment="1">
      <alignment vertical="center" wrapText="1"/>
    </xf>
    <xf numFmtId="170" fontId="7" fillId="0" borderId="56" xfId="0" applyNumberFormat="1" applyFont="1" applyFill="1" applyBorder="1" applyAlignment="1">
      <alignment horizontal="right" vertical="center" wrapText="1"/>
    </xf>
    <xf numFmtId="3" fontId="7" fillId="0" borderId="56" xfId="0" applyNumberFormat="1" applyFont="1" applyFill="1" applyBorder="1" applyAlignment="1">
      <alignment vertical="center" wrapText="1"/>
    </xf>
    <xf numFmtId="0" fontId="6" fillId="0" borderId="7" xfId="0" applyFont="1" applyFill="1" applyBorder="1" applyAlignment="1">
      <alignment vertical="center" wrapText="1"/>
    </xf>
    <xf numFmtId="3" fontId="6" fillId="0" borderId="8"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wrapText="1"/>
    </xf>
    <xf numFmtId="165" fontId="6" fillId="0" borderId="50" xfId="0" applyNumberFormat="1" applyFont="1" applyFill="1" applyBorder="1" applyAlignment="1">
      <alignment vertical="center" wrapText="1"/>
    </xf>
    <xf numFmtId="170" fontId="6" fillId="0" borderId="50" xfId="0" applyNumberFormat="1" applyFont="1" applyFill="1" applyBorder="1" applyAlignment="1">
      <alignment horizontal="right" vertical="center" wrapText="1"/>
    </xf>
    <xf numFmtId="3" fontId="6" fillId="0" borderId="50" xfId="0" applyNumberFormat="1" applyFont="1" applyFill="1" applyBorder="1" applyAlignment="1">
      <alignment vertical="center" wrapText="1"/>
    </xf>
    <xf numFmtId="3" fontId="7" fillId="0" borderId="37" xfId="0" applyNumberFormat="1" applyFont="1" applyFill="1" applyBorder="1" applyAlignment="1">
      <alignment vertical="center" wrapText="1"/>
    </xf>
    <xf numFmtId="0" fontId="6" fillId="0" borderId="13" xfId="0" applyFont="1" applyFill="1" applyBorder="1" applyAlignment="1">
      <alignment vertical="center" wrapText="1"/>
    </xf>
    <xf numFmtId="3" fontId="6" fillId="0" borderId="14" xfId="0" applyNumberFormat="1" applyFont="1" applyFill="1" applyBorder="1" applyAlignment="1">
      <alignment horizontal="right" vertical="center" wrapText="1"/>
    </xf>
    <xf numFmtId="165" fontId="6" fillId="0" borderId="14" xfId="0" applyNumberFormat="1" applyFont="1" applyFill="1" applyBorder="1" applyAlignment="1">
      <alignment horizontal="right" vertical="center" wrapText="1"/>
    </xf>
    <xf numFmtId="3" fontId="6" fillId="0" borderId="56" xfId="0" applyNumberFormat="1" applyFont="1" applyFill="1" applyBorder="1" applyAlignment="1">
      <alignment vertical="center" wrapText="1"/>
    </xf>
    <xf numFmtId="165" fontId="6" fillId="0" borderId="56" xfId="0" applyNumberFormat="1" applyFont="1" applyFill="1" applyBorder="1" applyAlignment="1">
      <alignment vertical="center" wrapText="1"/>
    </xf>
    <xf numFmtId="170" fontId="6" fillId="0" borderId="56" xfId="0" applyNumberFormat="1" applyFont="1" applyFill="1" applyBorder="1" applyAlignment="1">
      <alignment horizontal="right" vertical="center" wrapText="1"/>
    </xf>
    <xf numFmtId="170" fontId="7" fillId="0" borderId="10" xfId="0" applyNumberFormat="1" applyFont="1" applyBorder="1" applyAlignment="1">
      <alignment horizontal="right" vertical="center" wrapText="1"/>
    </xf>
    <xf numFmtId="3" fontId="7" fillId="0" borderId="37" xfId="0" applyNumberFormat="1" applyFont="1" applyBorder="1" applyAlignment="1">
      <alignment vertical="center" wrapText="1"/>
    </xf>
    <xf numFmtId="170" fontId="7" fillId="0" borderId="12" xfId="0" applyNumberFormat="1" applyFont="1" applyBorder="1" applyAlignment="1">
      <alignment horizontal="right" vertical="center" wrapText="1"/>
    </xf>
    <xf numFmtId="3" fontId="7" fillId="0" borderId="103" xfId="0" applyNumberFormat="1" applyFont="1" applyBorder="1" applyAlignment="1">
      <alignment vertical="center" wrapText="1"/>
    </xf>
    <xf numFmtId="167" fontId="6" fillId="0" borderId="82" xfId="0" applyNumberFormat="1" applyFont="1" applyBorder="1" applyAlignment="1">
      <alignment horizontal="right" vertical="center" wrapText="1"/>
    </xf>
    <xf numFmtId="3" fontId="6" fillId="0" borderId="116" xfId="0" applyNumberFormat="1" applyFont="1" applyBorder="1" applyAlignment="1">
      <alignment vertical="center" wrapText="1"/>
    </xf>
    <xf numFmtId="170" fontId="6" fillId="0" borderId="8" xfId="0" applyNumberFormat="1" applyFont="1" applyBorder="1" applyAlignment="1">
      <alignment horizontal="right" vertical="center" wrapText="1"/>
    </xf>
    <xf numFmtId="170" fontId="7" fillId="0" borderId="68" xfId="0" applyNumberFormat="1" applyFont="1" applyBorder="1" applyAlignment="1">
      <alignment horizontal="right" vertical="center" wrapText="1"/>
    </xf>
    <xf numFmtId="3" fontId="7" fillId="0" borderId="70" xfId="0" applyNumberFormat="1" applyFont="1" applyBorder="1" applyAlignment="1">
      <alignment vertical="center" wrapText="1"/>
    </xf>
    <xf numFmtId="170" fontId="7" fillId="0" borderId="10" xfId="0" applyNumberFormat="1" applyFont="1" applyFill="1" applyBorder="1" applyAlignment="1">
      <alignment horizontal="right" vertical="center" wrapText="1"/>
    </xf>
    <xf numFmtId="170" fontId="6" fillId="0" borderId="8" xfId="0" applyNumberFormat="1" applyFont="1" applyFill="1" applyBorder="1" applyAlignment="1">
      <alignment horizontal="right" vertical="center" wrapText="1"/>
    </xf>
    <xf numFmtId="0" fontId="7" fillId="0" borderId="67" xfId="0" applyFont="1" applyFill="1" applyBorder="1" applyAlignment="1">
      <alignment vertical="center" wrapText="1"/>
    </xf>
    <xf numFmtId="3" fontId="7" fillId="0" borderId="68" xfId="0" applyNumberFormat="1" applyFont="1" applyFill="1" applyBorder="1" applyAlignment="1">
      <alignment horizontal="right" vertical="center" wrapText="1"/>
    </xf>
    <xf numFmtId="165" fontId="7" fillId="0" borderId="68" xfId="0" applyNumberFormat="1" applyFont="1" applyFill="1" applyBorder="1" applyAlignment="1">
      <alignment horizontal="right" vertical="center" wrapText="1"/>
    </xf>
    <xf numFmtId="170" fontId="7" fillId="0" borderId="68" xfId="0" applyNumberFormat="1" applyFont="1" applyFill="1" applyBorder="1" applyAlignment="1">
      <alignment horizontal="right" vertical="center" wrapText="1"/>
    </xf>
    <xf numFmtId="3" fontId="7" fillId="0" borderId="70" xfId="0" applyNumberFormat="1" applyFont="1" applyFill="1" applyBorder="1" applyAlignment="1">
      <alignment vertical="center" wrapText="1"/>
    </xf>
    <xf numFmtId="170" fontId="7" fillId="0" borderId="12" xfId="0" applyNumberFormat="1" applyFont="1" applyFill="1" applyBorder="1" applyAlignment="1">
      <alignment horizontal="right" vertical="center" wrapText="1"/>
    </xf>
    <xf numFmtId="168" fontId="7" fillId="0" borderId="41" xfId="9" applyNumberFormat="1" applyFont="1" applyBorder="1" applyAlignment="1">
      <alignment vertical="center" wrapText="1"/>
    </xf>
    <xf numFmtId="168" fontId="7" fillId="0" borderId="44" xfId="9" applyNumberFormat="1" applyFont="1" applyBorder="1" applyAlignment="1">
      <alignment vertical="center" wrapText="1"/>
    </xf>
    <xf numFmtId="168" fontId="7" fillId="0" borderId="56" xfId="9" applyNumberFormat="1" applyFont="1" applyBorder="1" applyAlignment="1">
      <alignment vertical="center" wrapText="1"/>
    </xf>
    <xf numFmtId="168" fontId="6" fillId="0" borderId="50" xfId="9" applyNumberFormat="1" applyFont="1" applyBorder="1" applyAlignment="1">
      <alignment vertical="center" wrapText="1"/>
    </xf>
    <xf numFmtId="171" fontId="7" fillId="0" borderId="10" xfId="0" applyNumberFormat="1" applyFont="1" applyBorder="1" applyAlignment="1">
      <alignment horizontal="center" vertical="center" wrapText="1"/>
    </xf>
    <xf numFmtId="171" fontId="6" fillId="0" borderId="14" xfId="0" applyNumberFormat="1" applyFont="1" applyBorder="1" applyAlignment="1">
      <alignment horizontal="center" vertical="center" wrapText="1"/>
    </xf>
    <xf numFmtId="165" fontId="7" fillId="0" borderId="10" xfId="0" applyNumberFormat="1" applyFont="1" applyFill="1" applyBorder="1" applyAlignment="1">
      <alignment horizontal="center" vertical="center" wrapText="1"/>
    </xf>
    <xf numFmtId="3" fontId="7" fillId="0" borderId="41" xfId="0" applyNumberFormat="1" applyFont="1" applyBorder="1" applyAlignment="1">
      <alignment horizontal="center" vertical="center" wrapText="1"/>
    </xf>
    <xf numFmtId="3" fontId="7" fillId="0" borderId="44" xfId="0" applyNumberFormat="1" applyFont="1" applyBorder="1" applyAlignment="1">
      <alignment horizontal="center" vertical="center" wrapText="1"/>
    </xf>
    <xf numFmtId="3" fontId="6" fillId="0" borderId="56" xfId="0" applyNumberFormat="1" applyFont="1" applyBorder="1" applyAlignment="1">
      <alignment horizontal="center" vertical="center" wrapText="1"/>
    </xf>
    <xf numFmtId="166" fontId="7" fillId="0" borderId="10" xfId="0" applyNumberFormat="1" applyFont="1" applyBorder="1" applyAlignment="1">
      <alignment horizontal="center" vertical="center" wrapText="1"/>
    </xf>
    <xf numFmtId="166" fontId="6" fillId="0" borderId="14" xfId="0" applyNumberFormat="1" applyFont="1" applyBorder="1" applyAlignment="1">
      <alignment horizontal="center" vertical="center" wrapText="1"/>
    </xf>
    <xf numFmtId="3" fontId="7" fillId="0" borderId="0" xfId="0" applyNumberFormat="1" applyFont="1" applyBorder="1" applyAlignment="1">
      <alignment horizontal="right" vertical="center" wrapText="1"/>
    </xf>
    <xf numFmtId="0" fontId="21" fillId="0" borderId="0" xfId="0" applyFont="1" applyFill="1" applyBorder="1" applyAlignment="1">
      <alignment horizontal="center" vertical="center" wrapText="1"/>
    </xf>
    <xf numFmtId="3" fontId="90" fillId="0" borderId="0" xfId="0" applyNumberFormat="1" applyFont="1"/>
    <xf numFmtId="0" fontId="0" fillId="0" borderId="0" xfId="0" applyFont="1"/>
    <xf numFmtId="0" fontId="7" fillId="4" borderId="10" xfId="0" applyFont="1" applyFill="1" applyBorder="1" applyAlignment="1">
      <alignment vertical="center" wrapText="1"/>
    </xf>
    <xf numFmtId="9" fontId="6" fillId="4" borderId="10" xfId="0" applyNumberFormat="1" applyFont="1" applyFill="1" applyBorder="1" applyAlignment="1">
      <alignment horizontal="center" vertical="center" wrapText="1"/>
    </xf>
    <xf numFmtId="168" fontId="0" fillId="0" borderId="0" xfId="0" applyNumberFormat="1"/>
    <xf numFmtId="0" fontId="12" fillId="0" borderId="9" xfId="0" applyFont="1" applyFill="1" applyBorder="1" applyAlignment="1">
      <alignment vertical="center" wrapText="1"/>
    </xf>
    <xf numFmtId="0" fontId="88" fillId="0" borderId="0" xfId="0" applyFont="1" applyFill="1" applyAlignment="1">
      <alignment horizontal="center" wrapText="1"/>
    </xf>
    <xf numFmtId="0" fontId="90" fillId="0" borderId="0" xfId="0" applyFont="1" applyAlignment="1">
      <alignment horizontal="center" wrapText="1"/>
    </xf>
    <xf numFmtId="167" fontId="90" fillId="0" borderId="0" xfId="0" applyNumberFormat="1" applyFont="1"/>
    <xf numFmtId="167" fontId="90" fillId="0" borderId="0" xfId="9" applyNumberFormat="1" applyFont="1"/>
    <xf numFmtId="0" fontId="7" fillId="4" borderId="9" xfId="0" applyFont="1" applyFill="1" applyBorder="1" applyAlignment="1">
      <alignment vertical="center"/>
    </xf>
    <xf numFmtId="3" fontId="94" fillId="0" borderId="0" xfId="0" applyNumberFormat="1" applyFont="1" applyAlignment="1">
      <alignment horizontal="right" vertical="center"/>
    </xf>
    <xf numFmtId="3" fontId="95" fillId="0" borderId="39" xfId="0" applyNumberFormat="1" applyFont="1" applyBorder="1" applyAlignment="1">
      <alignment horizontal="right" vertical="center"/>
    </xf>
    <xf numFmtId="3" fontId="94" fillId="0" borderId="39" xfId="0" applyNumberFormat="1" applyFont="1" applyBorder="1" applyAlignment="1">
      <alignment horizontal="right" vertical="center"/>
    </xf>
    <xf numFmtId="3" fontId="94" fillId="0" borderId="143" xfId="0" applyNumberFormat="1" applyFont="1" applyBorder="1" applyAlignment="1">
      <alignment horizontal="right" vertical="center"/>
    </xf>
    <xf numFmtId="3" fontId="6" fillId="0" borderId="145" xfId="0" applyNumberFormat="1" applyFont="1" applyBorder="1" applyAlignment="1">
      <alignment vertical="center"/>
    </xf>
    <xf numFmtId="3" fontId="6" fillId="0" borderId="146" xfId="0" applyNumberFormat="1" applyFont="1" applyBorder="1" applyAlignment="1">
      <alignment vertical="center"/>
    </xf>
    <xf numFmtId="3" fontId="6" fillId="0" borderId="148" xfId="0" applyNumberFormat="1" applyFont="1" applyBorder="1" applyAlignment="1">
      <alignment vertical="center"/>
    </xf>
    <xf numFmtId="3" fontId="46" fillId="0" borderId="119" xfId="4" applyNumberFormat="1" applyFont="1" applyBorder="1" applyAlignment="1">
      <alignment horizontal="right" vertical="center" wrapText="1"/>
    </xf>
    <xf numFmtId="3" fontId="46" fillId="0" borderId="152" xfId="4" applyNumberFormat="1" applyFont="1" applyBorder="1" applyAlignment="1">
      <alignment horizontal="right" vertical="center" wrapText="1"/>
    </xf>
    <xf numFmtId="3" fontId="46" fillId="0" borderId="150" xfId="4" applyNumberFormat="1" applyFont="1" applyBorder="1" applyAlignment="1">
      <alignment horizontal="right" vertical="center" wrapText="1"/>
    </xf>
    <xf numFmtId="3" fontId="46" fillId="0" borderId="151" xfId="4" applyNumberFormat="1" applyFont="1" applyBorder="1" applyAlignment="1">
      <alignment horizontal="right" vertical="center" wrapText="1"/>
    </xf>
    <xf numFmtId="3" fontId="46" fillId="0" borderId="153" xfId="4" applyNumberFormat="1" applyFont="1" applyBorder="1" applyAlignment="1">
      <alignment horizontal="right" vertical="center" wrapText="1"/>
    </xf>
    <xf numFmtId="3" fontId="46" fillId="0" borderId="117" xfId="4" applyNumberFormat="1" applyFont="1" applyBorder="1" applyAlignment="1">
      <alignment horizontal="right" vertical="center" wrapText="1"/>
    </xf>
    <xf numFmtId="3" fontId="46" fillId="0" borderId="155" xfId="4" applyNumberFormat="1" applyFont="1" applyBorder="1" applyAlignment="1">
      <alignment horizontal="right" vertical="center" wrapText="1"/>
    </xf>
    <xf numFmtId="3" fontId="46" fillId="0" borderId="156" xfId="4" applyNumberFormat="1" applyFont="1" applyBorder="1" applyAlignment="1">
      <alignment horizontal="right" vertical="center" wrapText="1"/>
    </xf>
    <xf numFmtId="3" fontId="46" fillId="0" borderId="164" xfId="4" applyNumberFormat="1" applyFont="1" applyBorder="1" applyAlignment="1">
      <alignment horizontal="right" vertical="center" wrapText="1"/>
    </xf>
    <xf numFmtId="3" fontId="46" fillId="0" borderId="165" xfId="4" applyNumberFormat="1" applyFont="1" applyBorder="1" applyAlignment="1">
      <alignment horizontal="right" vertical="center" wrapText="1"/>
    </xf>
    <xf numFmtId="3" fontId="46" fillId="0" borderId="166" xfId="4" applyNumberFormat="1" applyFont="1" applyBorder="1" applyAlignment="1">
      <alignment horizontal="right" vertical="center" wrapText="1"/>
    </xf>
    <xf numFmtId="3" fontId="46" fillId="0" borderId="167" xfId="4" applyNumberFormat="1" applyFont="1" applyBorder="1" applyAlignment="1">
      <alignment horizontal="right" vertical="center" wrapText="1"/>
    </xf>
    <xf numFmtId="3" fontId="46" fillId="0" borderId="168" xfId="4" applyNumberFormat="1" applyFont="1" applyBorder="1" applyAlignment="1">
      <alignment horizontal="right" vertical="center" wrapText="1"/>
    </xf>
    <xf numFmtId="3" fontId="94" fillId="0" borderId="142" xfId="0" applyNumberFormat="1" applyFont="1" applyBorder="1" applyAlignment="1">
      <alignment horizontal="right" vertical="center"/>
    </xf>
    <xf numFmtId="3" fontId="95" fillId="0" borderId="0" xfId="0" applyNumberFormat="1" applyFont="1" applyAlignment="1">
      <alignment horizontal="right" vertical="center"/>
    </xf>
    <xf numFmtId="3" fontId="95" fillId="0" borderId="142" xfId="0" applyNumberFormat="1" applyFont="1" applyBorder="1" applyAlignment="1">
      <alignment horizontal="right" vertical="center"/>
    </xf>
    <xf numFmtId="3" fontId="95" fillId="0" borderId="143" xfId="0" applyNumberFormat="1" applyFont="1" applyBorder="1" applyAlignment="1">
      <alignment horizontal="right" vertical="center"/>
    </xf>
    <xf numFmtId="3" fontId="6" fillId="0" borderId="147" xfId="0" applyNumberFormat="1" applyFont="1" applyBorder="1" applyAlignment="1">
      <alignment vertical="center"/>
    </xf>
    <xf numFmtId="3" fontId="6" fillId="0" borderId="144" xfId="0" applyNumberFormat="1" applyFont="1" applyBorder="1" applyAlignment="1">
      <alignment vertical="center"/>
    </xf>
    <xf numFmtId="3" fontId="6" fillId="0" borderId="157" xfId="0" applyNumberFormat="1" applyFont="1" applyBorder="1" applyAlignment="1">
      <alignment vertical="center"/>
    </xf>
    <xf numFmtId="3" fontId="6" fillId="0" borderId="158" xfId="0" applyNumberFormat="1" applyFont="1" applyBorder="1" applyAlignment="1">
      <alignment vertical="center"/>
    </xf>
    <xf numFmtId="3" fontId="6" fillId="0" borderId="159" xfId="0" applyNumberFormat="1" applyFont="1" applyBorder="1" applyAlignment="1">
      <alignment vertical="center"/>
    </xf>
    <xf numFmtId="3" fontId="6" fillId="0" borderId="160" xfId="0" applyNumberFormat="1" applyFont="1" applyBorder="1" applyAlignment="1">
      <alignment vertical="center"/>
    </xf>
    <xf numFmtId="3" fontId="6" fillId="0" borderId="161" xfId="0" applyNumberFormat="1" applyFont="1" applyBorder="1" applyAlignment="1">
      <alignment vertical="center"/>
    </xf>
    <xf numFmtId="167" fontId="100" fillId="0" borderId="0" xfId="0" applyNumberFormat="1" applyFont="1"/>
    <xf numFmtId="0" fontId="100" fillId="0" borderId="0" xfId="0" applyFont="1" applyAlignment="1">
      <alignment horizontal="center" wrapText="1"/>
    </xf>
    <xf numFmtId="168" fontId="6" fillId="0" borderId="16" xfId="9" applyNumberFormat="1" applyFont="1" applyBorder="1" applyAlignment="1">
      <alignment horizontal="right" vertical="center"/>
    </xf>
    <xf numFmtId="168" fontId="6" fillId="0" borderId="0" xfId="9" applyNumberFormat="1" applyFont="1" applyAlignment="1">
      <alignment horizontal="right" vertical="center"/>
    </xf>
    <xf numFmtId="168" fontId="1" fillId="0" borderId="0" xfId="9" applyNumberFormat="1" applyFont="1"/>
    <xf numFmtId="168" fontId="8" fillId="0" borderId="0" xfId="9" applyNumberFormat="1" applyFont="1" applyAlignment="1">
      <alignment horizontal="right" vertical="center"/>
    </xf>
    <xf numFmtId="168" fontId="7" fillId="0" borderId="0" xfId="9" applyNumberFormat="1" applyFont="1" applyAlignment="1">
      <alignment horizontal="right" vertical="center"/>
    </xf>
    <xf numFmtId="168" fontId="6" fillId="0" borderId="15" xfId="9" applyNumberFormat="1" applyFont="1" applyBorder="1" applyAlignment="1">
      <alignment horizontal="right" vertical="center"/>
    </xf>
    <xf numFmtId="168" fontId="91" fillId="0" borderId="0" xfId="9" applyNumberFormat="1" applyFont="1"/>
    <xf numFmtId="168" fontId="2" fillId="0" borderId="17" xfId="9" applyNumberFormat="1" applyFont="1" applyBorder="1" applyAlignment="1">
      <alignment vertical="center"/>
    </xf>
    <xf numFmtId="168" fontId="7" fillId="0" borderId="17" xfId="9" applyNumberFormat="1" applyFont="1" applyBorder="1" applyAlignment="1">
      <alignment horizontal="right" vertical="center"/>
    </xf>
    <xf numFmtId="0" fontId="102" fillId="0" borderId="0" xfId="0" applyFont="1"/>
    <xf numFmtId="168" fontId="103" fillId="0" borderId="0" xfId="9" applyNumberFormat="1" applyFont="1"/>
    <xf numFmtId="167" fontId="101" fillId="0" borderId="0" xfId="0" applyNumberFormat="1" applyFont="1"/>
    <xf numFmtId="0" fontId="104" fillId="0" borderId="0" xfId="0" applyFont="1"/>
    <xf numFmtId="168" fontId="103" fillId="0" borderId="0" xfId="9" applyNumberFormat="1" applyFont="1" applyAlignment="1">
      <alignment vertical="center"/>
    </xf>
    <xf numFmtId="14" fontId="6" fillId="0" borderId="15" xfId="0" applyNumberFormat="1" applyFont="1" applyBorder="1" applyAlignment="1">
      <alignment horizontal="right" vertical="center"/>
    </xf>
    <xf numFmtId="3" fontId="6" fillId="0" borderId="105" xfId="0" applyNumberFormat="1" applyFont="1" applyBorder="1" applyAlignment="1">
      <alignment vertical="center" wrapText="1"/>
    </xf>
    <xf numFmtId="3" fontId="8" fillId="0" borderId="106" xfId="0" applyNumberFormat="1" applyFont="1" applyBorder="1" applyAlignment="1">
      <alignment vertical="center" wrapText="1"/>
    </xf>
    <xf numFmtId="3" fontId="8" fillId="0" borderId="54" xfId="0" applyNumberFormat="1" applyFont="1" applyBorder="1" applyAlignment="1">
      <alignment vertical="center" wrapText="1"/>
    </xf>
    <xf numFmtId="3" fontId="8" fillId="0" borderId="56" xfId="0" applyNumberFormat="1" applyFont="1" applyBorder="1" applyAlignment="1">
      <alignment vertical="center" wrapText="1"/>
    </xf>
    <xf numFmtId="3" fontId="8" fillId="0" borderId="107" xfId="0" applyNumberFormat="1" applyFont="1" applyBorder="1" applyAlignment="1">
      <alignment vertical="center" wrapText="1"/>
    </xf>
    <xf numFmtId="3" fontId="6" fillId="0" borderId="12" xfId="0" applyNumberFormat="1" applyFont="1" applyBorder="1" applyAlignment="1">
      <alignment horizontal="right" vertical="center" wrapText="1"/>
    </xf>
    <xf numFmtId="168" fontId="6" fillId="0" borderId="14" xfId="9" applyNumberFormat="1" applyFont="1" applyBorder="1" applyAlignment="1">
      <alignment horizontal="right" vertical="center" wrapText="1"/>
    </xf>
    <xf numFmtId="0" fontId="88" fillId="4" borderId="0" xfId="0" applyFont="1" applyFill="1" applyAlignment="1">
      <alignment horizontal="center"/>
    </xf>
    <xf numFmtId="0" fontId="12" fillId="0" borderId="73" xfId="0" applyFont="1" applyBorder="1" applyAlignment="1">
      <alignment horizontal="right" vertical="center" wrapText="1"/>
    </xf>
    <xf numFmtId="0" fontId="12" fillId="0" borderId="19" xfId="0" applyFont="1" applyBorder="1" applyAlignment="1">
      <alignment horizontal="right" vertical="center" wrapText="1"/>
    </xf>
    <xf numFmtId="168" fontId="7" fillId="4" borderId="43" xfId="9" applyNumberFormat="1" applyFont="1" applyFill="1" applyBorder="1" applyAlignment="1">
      <alignment horizontal="right" vertical="center" wrapText="1"/>
    </xf>
    <xf numFmtId="168" fontId="7" fillId="4" borderId="10" xfId="9" applyNumberFormat="1" applyFont="1" applyFill="1" applyBorder="1" applyAlignment="1">
      <alignment horizontal="right" vertical="center" wrapText="1"/>
    </xf>
    <xf numFmtId="168" fontId="7" fillId="4" borderId="12" xfId="9" applyNumberFormat="1" applyFont="1" applyFill="1" applyBorder="1" applyAlignment="1">
      <alignment horizontal="right" vertical="center" wrapText="1"/>
    </xf>
    <xf numFmtId="168" fontId="7" fillId="4" borderId="8" xfId="9" applyNumberFormat="1" applyFont="1" applyFill="1" applyBorder="1" applyAlignment="1">
      <alignment horizontal="right" vertical="center" wrapText="1"/>
    </xf>
    <xf numFmtId="168" fontId="7" fillId="4" borderId="10" xfId="9" quotePrefix="1" applyNumberFormat="1" applyFont="1" applyFill="1" applyBorder="1" applyAlignment="1">
      <alignment horizontal="right" vertical="center" wrapText="1"/>
    </xf>
    <xf numFmtId="168" fontId="6" fillId="0" borderId="1" xfId="9" applyNumberFormat="1" applyFont="1" applyBorder="1" applyAlignment="1">
      <alignment horizontal="right" vertical="center" wrapText="1"/>
    </xf>
    <xf numFmtId="168" fontId="7" fillId="0" borderId="0" xfId="9" applyNumberFormat="1" applyFont="1" applyAlignment="1">
      <alignment horizontal="right" vertical="center" wrapText="1"/>
    </xf>
    <xf numFmtId="168" fontId="6" fillId="0" borderId="84" xfId="9" applyNumberFormat="1" applyFont="1" applyBorder="1" applyAlignment="1">
      <alignment horizontal="right" vertical="center" wrapText="1"/>
    </xf>
    <xf numFmtId="168" fontId="7" fillId="5" borderId="43" xfId="9" applyNumberFormat="1" applyFont="1" applyFill="1" applyBorder="1" applyAlignment="1">
      <alignment horizontal="right" vertical="center" wrapText="1"/>
    </xf>
    <xf numFmtId="168" fontId="7" fillId="5" borderId="10" xfId="9" applyNumberFormat="1" applyFont="1" applyFill="1" applyBorder="1" applyAlignment="1">
      <alignment horizontal="right" vertical="center" wrapText="1"/>
    </xf>
    <xf numFmtId="168" fontId="7" fillId="5" borderId="14" xfId="9" applyNumberFormat="1" applyFont="1" applyFill="1" applyBorder="1" applyAlignment="1">
      <alignment horizontal="right" vertical="center" wrapText="1"/>
    </xf>
    <xf numFmtId="168" fontId="7" fillId="4" borderId="14" xfId="9" applyNumberFormat="1" applyFont="1" applyFill="1" applyBorder="1" applyAlignment="1">
      <alignment horizontal="right" vertical="center" wrapText="1"/>
    </xf>
    <xf numFmtId="168" fontId="7" fillId="0" borderId="75" xfId="9" applyNumberFormat="1" applyFont="1" applyBorder="1" applyAlignment="1">
      <alignment horizontal="right" vertical="center" wrapText="1"/>
    </xf>
    <xf numFmtId="168" fontId="7" fillId="0" borderId="14" xfId="9" applyNumberFormat="1" applyFont="1" applyBorder="1" applyAlignment="1">
      <alignment horizontal="right" vertical="center" wrapText="1"/>
    </xf>
    <xf numFmtId="168" fontId="7" fillId="0" borderId="87" xfId="9" applyNumberFormat="1" applyFont="1" applyBorder="1" applyAlignment="1">
      <alignment horizontal="right" vertical="center" wrapText="1"/>
    </xf>
    <xf numFmtId="168" fontId="7" fillId="0" borderId="109" xfId="9" applyNumberFormat="1" applyFont="1" applyBorder="1" applyAlignment="1">
      <alignment horizontal="right" vertical="center" wrapText="1"/>
    </xf>
    <xf numFmtId="168" fontId="7" fillId="2" borderId="109" xfId="9" applyNumberFormat="1" applyFont="1" applyFill="1" applyBorder="1" applyAlignment="1">
      <alignment horizontal="right" vertical="center" wrapText="1"/>
    </xf>
    <xf numFmtId="168" fontId="6" fillId="2" borderId="109" xfId="9" applyNumberFormat="1" applyFont="1" applyFill="1" applyBorder="1" applyAlignment="1">
      <alignment horizontal="right" vertical="center" wrapText="1"/>
    </xf>
    <xf numFmtId="168" fontId="7" fillId="0" borderId="110" xfId="9" applyNumberFormat="1" applyFont="1" applyBorder="1" applyAlignment="1">
      <alignment horizontal="right" vertical="center" wrapText="1"/>
    </xf>
    <xf numFmtId="168" fontId="7" fillId="2" borderId="110" xfId="9" applyNumberFormat="1" applyFont="1" applyFill="1" applyBorder="1" applyAlignment="1">
      <alignment horizontal="right" vertical="center" wrapText="1"/>
    </xf>
    <xf numFmtId="168" fontId="6" fillId="2" borderId="110" xfId="9" applyNumberFormat="1" applyFont="1" applyFill="1" applyBorder="1" applyAlignment="1">
      <alignment horizontal="right" vertical="center" wrapText="1"/>
    </xf>
    <xf numFmtId="168" fontId="6" fillId="0" borderId="110" xfId="9" applyNumberFormat="1" applyFont="1" applyBorder="1" applyAlignment="1">
      <alignment horizontal="right" vertical="center" wrapText="1"/>
    </xf>
    <xf numFmtId="168" fontId="8" fillId="0" borderId="87" xfId="9" applyNumberFormat="1" applyFont="1" applyBorder="1" applyAlignment="1">
      <alignment horizontal="right" vertical="center" wrapText="1"/>
    </xf>
    <xf numFmtId="168" fontId="8" fillId="0" borderId="110" xfId="9" applyNumberFormat="1" applyFont="1" applyBorder="1" applyAlignment="1">
      <alignment horizontal="right" vertical="center" wrapText="1"/>
    </xf>
    <xf numFmtId="168" fontId="8" fillId="2" borderId="110" xfId="9" applyNumberFormat="1" applyFont="1" applyFill="1" applyBorder="1" applyAlignment="1">
      <alignment horizontal="right" vertical="center" wrapText="1"/>
    </xf>
    <xf numFmtId="168" fontId="5" fillId="2" borderId="110" xfId="9" applyNumberFormat="1" applyFont="1" applyFill="1" applyBorder="1" applyAlignment="1">
      <alignment horizontal="right" vertical="center" wrapText="1"/>
    </xf>
    <xf numFmtId="168" fontId="5" fillId="0" borderId="110" xfId="9" applyNumberFormat="1" applyFont="1" applyBorder="1" applyAlignment="1">
      <alignment horizontal="right" vertical="center" wrapText="1"/>
    </xf>
    <xf numFmtId="168" fontId="8" fillId="0" borderId="19" xfId="9" applyNumberFormat="1" applyFont="1" applyBorder="1" applyAlignment="1">
      <alignment horizontal="right" vertical="center" wrapText="1"/>
    </xf>
    <xf numFmtId="168" fontId="7" fillId="0" borderId="41" xfId="9" applyNumberFormat="1" applyFont="1" applyBorder="1" applyAlignment="1">
      <alignment horizontal="right" vertical="center" wrapText="1"/>
    </xf>
    <xf numFmtId="168" fontId="7" fillId="0" borderId="44" xfId="9" applyNumberFormat="1" applyFont="1" applyBorder="1" applyAlignment="1">
      <alignment horizontal="right" vertical="center" wrapText="1"/>
    </xf>
    <xf numFmtId="168" fontId="7" fillId="0" borderId="56" xfId="9" applyNumberFormat="1" applyFont="1" applyBorder="1" applyAlignment="1">
      <alignment horizontal="right" vertical="center" wrapText="1"/>
    </xf>
    <xf numFmtId="3" fontId="7" fillId="0" borderId="43" xfId="0" applyNumberFormat="1" applyFont="1" applyBorder="1" applyAlignment="1">
      <alignment horizontal="right" vertical="center"/>
    </xf>
    <xf numFmtId="165" fontId="7" fillId="0" borderId="43" xfId="0" applyNumberFormat="1" applyFont="1" applyBorder="1" applyAlignment="1">
      <alignment horizontal="right" vertical="center"/>
    </xf>
    <xf numFmtId="165" fontId="7" fillId="0" borderId="10" xfId="0" applyNumberFormat="1" applyFont="1" applyBorder="1" applyAlignment="1">
      <alignment horizontal="right" vertical="center"/>
    </xf>
    <xf numFmtId="3" fontId="7" fillId="0" borderId="12" xfId="0" applyNumberFormat="1" applyFont="1" applyBorder="1" applyAlignment="1">
      <alignment horizontal="right" vertical="center"/>
    </xf>
    <xf numFmtId="165" fontId="7" fillId="0" borderId="12" xfId="0" applyNumberFormat="1" applyFont="1" applyBorder="1" applyAlignment="1">
      <alignment horizontal="right" vertical="center"/>
    </xf>
    <xf numFmtId="3" fontId="7" fillId="0" borderId="26" xfId="0" applyNumberFormat="1" applyFont="1" applyBorder="1" applyAlignment="1">
      <alignment horizontal="right" vertical="center"/>
    </xf>
    <xf numFmtId="165" fontId="7" fillId="0" borderId="26" xfId="0" applyNumberFormat="1" applyFont="1" applyBorder="1" applyAlignment="1">
      <alignment horizontal="right" vertical="center"/>
    </xf>
    <xf numFmtId="3" fontId="6" fillId="0" borderId="8" xfId="0" applyNumberFormat="1" applyFont="1" applyBorder="1" applyAlignment="1">
      <alignment horizontal="right" vertical="center"/>
    </xf>
    <xf numFmtId="165" fontId="6" fillId="0" borderId="8" xfId="0" applyNumberFormat="1" applyFont="1" applyBorder="1" applyAlignment="1">
      <alignment horizontal="right" vertical="center"/>
    </xf>
    <xf numFmtId="168" fontId="42" fillId="0" borderId="4" xfId="9" applyNumberFormat="1" applyFont="1" applyBorder="1" applyAlignment="1">
      <alignment horizontal="right" vertical="center" indent="1"/>
    </xf>
    <xf numFmtId="168" fontId="24" fillId="0" borderId="22" xfId="9" applyNumberFormat="1" applyFont="1" applyBorder="1" applyAlignment="1">
      <alignment horizontal="right" vertical="center" indent="1"/>
    </xf>
    <xf numFmtId="168" fontId="56" fillId="0" borderId="4" xfId="9" applyNumberFormat="1" applyFont="1" applyBorder="1" applyAlignment="1">
      <alignment horizontal="right" vertical="center" indent="1"/>
    </xf>
    <xf numFmtId="168" fontId="24" fillId="0" borderId="0" xfId="9" applyNumberFormat="1" applyFont="1" applyBorder="1" applyAlignment="1">
      <alignment horizontal="right" vertical="center" indent="1"/>
    </xf>
    <xf numFmtId="168" fontId="42" fillId="0" borderId="5" xfId="9" applyNumberFormat="1" applyFont="1" applyBorder="1" applyAlignment="1">
      <alignment horizontal="right" vertical="center" indent="1"/>
    </xf>
    <xf numFmtId="0" fontId="5" fillId="0" borderId="4" xfId="0" applyFont="1" applyBorder="1" applyAlignment="1">
      <alignment horizontal="right" vertical="center"/>
    </xf>
    <xf numFmtId="0" fontId="29" fillId="0" borderId="0" xfId="0" applyFont="1" applyAlignment="1">
      <alignment horizontal="left" vertical="center" wrapText="1"/>
    </xf>
    <xf numFmtId="0" fontId="23" fillId="0" borderId="90" xfId="0" applyFont="1" applyBorder="1" applyAlignment="1">
      <alignment horizontal="left" vertical="center" wrapText="1"/>
    </xf>
    <xf numFmtId="0" fontId="23" fillId="0" borderId="0" xfId="0" applyFont="1" applyAlignment="1">
      <alignment horizontal="left" vertical="center" wrapText="1"/>
    </xf>
    <xf numFmtId="0" fontId="21" fillId="0" borderId="21" xfId="0" applyFont="1" applyBorder="1" applyAlignment="1">
      <alignment horizontal="center" vertical="center" wrapText="1"/>
    </xf>
    <xf numFmtId="0" fontId="2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19" fillId="0" borderId="5" xfId="0" applyFont="1" applyBorder="1" applyAlignment="1">
      <alignment vertical="center"/>
    </xf>
    <xf numFmtId="0" fontId="19" fillId="0" borderId="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4" xfId="0" applyFont="1" applyBorder="1" applyAlignment="1">
      <alignment horizontal="center" vertical="center" wrapText="1"/>
    </xf>
    <xf numFmtId="167" fontId="19" fillId="0" borderId="35" xfId="9" applyNumberFormat="1" applyFont="1" applyBorder="1" applyAlignment="1">
      <alignment horizontal="right" vertical="center" wrapText="1"/>
    </xf>
    <xf numFmtId="167" fontId="19" fillId="0" borderId="19" xfId="9" applyNumberFormat="1" applyFont="1" applyBorder="1" applyAlignment="1">
      <alignment horizontal="right" vertical="center" wrapText="1"/>
    </xf>
    <xf numFmtId="0" fontId="14" fillId="5" borderId="0" xfId="0" applyFont="1" applyFill="1" applyAlignment="1">
      <alignment horizontal="center" vertical="center"/>
    </xf>
    <xf numFmtId="0" fontId="19" fillId="0" borderId="28" xfId="0" applyFont="1" applyBorder="1" applyAlignment="1">
      <alignment horizontal="center" vertical="center" wrapText="1"/>
    </xf>
    <xf numFmtId="0" fontId="19" fillId="0" borderId="36" xfId="0" applyFont="1" applyBorder="1" applyAlignment="1">
      <alignment horizontal="center" vertical="center" wrapText="1"/>
    </xf>
    <xf numFmtId="0" fontId="7" fillId="0" borderId="22" xfId="0" applyFont="1" applyFill="1" applyBorder="1" applyAlignment="1">
      <alignment horizontal="left" vertical="center"/>
    </xf>
    <xf numFmtId="0" fontId="7" fillId="0" borderId="10" xfId="0" applyFont="1" applyFill="1" applyBorder="1" applyAlignment="1">
      <alignment horizontal="left" vertical="center"/>
    </xf>
    <xf numFmtId="0" fontId="7" fillId="0" borderId="4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6" fillId="0" borderId="1" xfId="0" applyFont="1" applyBorder="1" applyAlignment="1">
      <alignment vertical="center"/>
    </xf>
    <xf numFmtId="0" fontId="6" fillId="0" borderId="8" xfId="0" applyFont="1" applyBorder="1" applyAlignment="1">
      <alignment vertical="center"/>
    </xf>
    <xf numFmtId="0" fontId="26" fillId="0" borderId="3" xfId="0" applyFont="1" applyBorder="1" applyAlignment="1">
      <alignment horizontal="right" vertical="center" wrapText="1"/>
    </xf>
    <xf numFmtId="0" fontId="6" fillId="0" borderId="38" xfId="0" applyFont="1" applyBorder="1" applyAlignment="1">
      <alignment vertical="center"/>
    </xf>
    <xf numFmtId="0" fontId="6" fillId="0" borderId="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 xfId="0" applyFont="1" applyBorder="1" applyAlignment="1">
      <alignment horizontal="center" vertical="center" wrapText="1"/>
    </xf>
    <xf numFmtId="0" fontId="1" fillId="0" borderId="40" xfId="0" applyFont="1" applyBorder="1" applyAlignment="1">
      <alignment vertical="center"/>
    </xf>
    <xf numFmtId="0" fontId="7" fillId="0" borderId="44" xfId="0" applyFont="1" applyBorder="1" applyAlignment="1">
      <alignment vertical="center" wrapText="1"/>
    </xf>
    <xf numFmtId="0" fontId="7" fillId="0" borderId="24" xfId="0" applyFont="1" applyBorder="1" applyAlignment="1">
      <alignment vertical="center" wrapText="1"/>
    </xf>
    <xf numFmtId="0" fontId="7" fillId="0" borderId="26"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6" fillId="0" borderId="45" xfId="0" applyFont="1" applyBorder="1" applyAlignment="1">
      <alignment vertical="center"/>
    </xf>
    <xf numFmtId="0" fontId="6" fillId="0" borderId="46" xfId="0" applyFont="1" applyBorder="1" applyAlignment="1">
      <alignment vertical="center"/>
    </xf>
    <xf numFmtId="0" fontId="29" fillId="0" borderId="0" xfId="0" applyFont="1" applyAlignment="1">
      <alignment horizontal="left" wrapText="1"/>
    </xf>
    <xf numFmtId="0" fontId="5" fillId="0" borderId="40" xfId="0" applyFont="1" applyBorder="1" applyAlignment="1">
      <alignment vertical="center"/>
    </xf>
    <xf numFmtId="0" fontId="5" fillId="0" borderId="40" xfId="0" applyFont="1" applyBorder="1" applyAlignment="1">
      <alignment vertical="center" wrapText="1"/>
    </xf>
    <xf numFmtId="0" fontId="5" fillId="0" borderId="49" xfId="0" applyFont="1" applyBorder="1" applyAlignment="1">
      <alignment vertical="center" wrapText="1"/>
    </xf>
    <xf numFmtId="0" fontId="19" fillId="0" borderId="108" xfId="0" applyFont="1" applyBorder="1" applyAlignment="1">
      <alignment horizontal="center" vertical="center"/>
    </xf>
    <xf numFmtId="0" fontId="19" fillId="0" borderId="31" xfId="0" applyFont="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2" fillId="0" borderId="12" xfId="0" applyFont="1" applyFill="1" applyBorder="1" applyAlignment="1">
      <alignment horizontal="left" vertical="center" wrapText="1"/>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19" fillId="0" borderId="121" xfId="0" applyFont="1" applyBorder="1" applyAlignment="1">
      <alignment horizontal="center" vertical="center"/>
    </xf>
    <xf numFmtId="0" fontId="19" fillId="0" borderId="122" xfId="0" applyFont="1" applyBorder="1" applyAlignment="1">
      <alignment horizontal="center" vertical="center"/>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4" xfId="0" applyFont="1" applyBorder="1" applyAlignment="1">
      <alignment horizontal="center" vertical="center" wrapText="1"/>
    </xf>
    <xf numFmtId="0" fontId="19" fillId="0" borderId="5" xfId="0" applyFont="1" applyBorder="1" applyAlignment="1">
      <alignment horizontal="center" vertical="center"/>
    </xf>
    <xf numFmtId="0" fontId="41" fillId="0" borderId="0" xfId="0" applyFont="1" applyAlignment="1">
      <alignment vertical="center" wrapText="1"/>
    </xf>
    <xf numFmtId="0" fontId="41" fillId="0" borderId="4" xfId="0" applyFont="1" applyBorder="1" applyAlignment="1">
      <alignment vertical="center" wrapText="1"/>
    </xf>
    <xf numFmtId="0" fontId="19" fillId="0" borderId="34" xfId="0" applyFont="1" applyBorder="1" applyAlignment="1">
      <alignment horizontal="center" vertical="center"/>
    </xf>
    <xf numFmtId="0" fontId="19" fillId="0" borderId="4" xfId="0" applyFont="1" applyBorder="1" applyAlignment="1">
      <alignment horizontal="center" vertical="center"/>
    </xf>
    <xf numFmtId="0" fontId="42" fillId="0" borderId="5"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4" xfId="0" applyFont="1" applyBorder="1" applyAlignment="1">
      <alignment horizontal="center" vertical="center"/>
    </xf>
    <xf numFmtId="0" fontId="42" fillId="0" borderId="4" xfId="0" applyFont="1" applyBorder="1" applyAlignment="1">
      <alignment horizontal="center" vertical="center"/>
    </xf>
    <xf numFmtId="0" fontId="1" fillId="0" borderId="0" xfId="0" applyFont="1"/>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42" fillId="0" borderId="50"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96" xfId="0" applyFont="1" applyBorder="1" applyAlignment="1">
      <alignment horizontal="center" vertical="center" wrapText="1"/>
    </xf>
    <xf numFmtId="0" fontId="42" fillId="0" borderId="93" xfId="0" applyFont="1" applyBorder="1" applyAlignment="1">
      <alignment horizontal="center" vertical="center" wrapText="1"/>
    </xf>
    <xf numFmtId="0" fontId="42" fillId="0" borderId="92" xfId="0" applyFont="1" applyBorder="1" applyAlignment="1">
      <alignment horizontal="center" vertical="center" wrapText="1"/>
    </xf>
    <xf numFmtId="0" fontId="5" fillId="0" borderId="12" xfId="0" applyFont="1" applyBorder="1" applyAlignment="1">
      <alignment horizontal="justify"/>
    </xf>
    <xf numFmtId="0" fontId="5" fillId="0" borderId="14" xfId="0" applyFont="1" applyBorder="1" applyAlignment="1">
      <alignment horizontal="justify"/>
    </xf>
    <xf numFmtId="0" fontId="59" fillId="2" borderId="98"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2" borderId="99" xfId="0" applyFont="1" applyFill="1" applyBorder="1" applyAlignment="1">
      <alignment horizontal="center" vertical="center" wrapText="1"/>
    </xf>
    <xf numFmtId="0" fontId="42" fillId="0" borderId="8" xfId="0" applyFont="1" applyBorder="1" applyAlignment="1">
      <alignment horizontal="center" vertical="center" wrapText="1"/>
    </xf>
    <xf numFmtId="0" fontId="14" fillId="0" borderId="0" xfId="0" applyFont="1" applyAlignment="1">
      <alignment horizontal="left" vertical="center" wrapText="1"/>
    </xf>
    <xf numFmtId="0" fontId="19" fillId="0" borderId="5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1" xfId="0" applyFont="1" applyBorder="1" applyAlignment="1">
      <alignment horizontal="center" vertical="center" wrapText="1"/>
    </xf>
    <xf numFmtId="0" fontId="19" fillId="0" borderId="132" xfId="0" applyFont="1" applyBorder="1" applyAlignment="1">
      <alignment horizontal="center" vertical="center" wrapText="1"/>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130" xfId="0" applyFont="1" applyBorder="1" applyAlignment="1">
      <alignment horizontal="center" vertical="center" wrapText="1"/>
    </xf>
    <xf numFmtId="0" fontId="68" fillId="0" borderId="0" xfId="0" applyFont="1" applyAlignment="1">
      <alignment wrapText="1"/>
    </xf>
    <xf numFmtId="0" fontId="68" fillId="0" borderId="3" xfId="0" applyFont="1" applyBorder="1" applyAlignment="1">
      <alignment wrapText="1"/>
    </xf>
    <xf numFmtId="0" fontId="36" fillId="0" borderId="66"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4" xfId="0" applyFont="1" applyBorder="1" applyAlignment="1">
      <alignment horizontal="center" vertical="center" wrapText="1"/>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2" fillId="0" borderId="97" xfId="0" applyFont="1" applyBorder="1" applyAlignment="1">
      <alignment horizontal="center" vertical="center" wrapText="1"/>
    </xf>
    <xf numFmtId="0" fontId="42" fillId="0" borderId="55"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82" xfId="0" applyFont="1" applyBorder="1" applyAlignment="1">
      <alignment horizontal="center" vertical="center" wrapText="1"/>
    </xf>
    <xf numFmtId="0" fontId="1" fillId="2" borderId="0" xfId="0" applyFont="1" applyFill="1" applyAlignment="1">
      <alignment vertical="center"/>
    </xf>
    <xf numFmtId="0" fontId="6" fillId="0" borderId="0" xfId="0" applyFont="1" applyAlignment="1">
      <alignment horizontal="center" vertical="center"/>
    </xf>
    <xf numFmtId="0" fontId="6" fillId="0" borderId="8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55" xfId="0" applyFont="1" applyBorder="1" applyAlignment="1">
      <alignment horizontal="center" vertical="center" wrapText="1"/>
    </xf>
    <xf numFmtId="165" fontId="6" fillId="0" borderId="65"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69" xfId="0" applyFont="1" applyFill="1" applyBorder="1" applyAlignment="1">
      <alignment vertical="center"/>
    </xf>
    <xf numFmtId="0" fontId="6" fillId="0" borderId="69" xfId="0" applyFont="1" applyBorder="1" applyAlignment="1">
      <alignment vertical="center"/>
    </xf>
    <xf numFmtId="0" fontId="6" fillId="0" borderId="6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5" xfId="0" applyFont="1" applyFill="1" applyBorder="1" applyAlignment="1">
      <alignment vertical="center" wrapText="1"/>
    </xf>
    <xf numFmtId="0" fontId="6" fillId="0" borderId="3" xfId="0" applyFont="1" applyFill="1" applyBorder="1" applyAlignment="1">
      <alignment vertical="center" wrapText="1"/>
    </xf>
    <xf numFmtId="0" fontId="6" fillId="0" borderId="50" xfId="0" applyFont="1" applyFill="1" applyBorder="1" applyAlignment="1">
      <alignment vertical="center" wrapText="1"/>
    </xf>
    <xf numFmtId="0" fontId="6" fillId="0" borderId="1" xfId="0" applyFont="1" applyFill="1" applyBorder="1" applyAlignment="1">
      <alignment vertical="center" wrapText="1"/>
    </xf>
    <xf numFmtId="0" fontId="20" fillId="0" borderId="3" xfId="0" applyFont="1" applyBorder="1" applyAlignment="1">
      <alignment horizontal="center" vertical="center"/>
    </xf>
    <xf numFmtId="0" fontId="7" fillId="0" borderId="6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0" fontId="6" fillId="0" borderId="50" xfId="0" applyFont="1" applyBorder="1" applyAlignment="1">
      <alignment vertical="center" wrapText="1"/>
    </xf>
    <xf numFmtId="0" fontId="6" fillId="0" borderId="8" xfId="0" applyFont="1" applyBorder="1" applyAlignment="1">
      <alignment vertical="center" wrapText="1"/>
    </xf>
    <xf numFmtId="0" fontId="7" fillId="0" borderId="1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3" xfId="0" applyFont="1" applyBorder="1" applyAlignment="1">
      <alignment horizontal="center" vertical="center" wrapText="1"/>
    </xf>
    <xf numFmtId="0" fontId="20" fillId="0" borderId="1" xfId="0" applyFont="1" applyBorder="1" applyAlignment="1">
      <alignment horizontal="center" vertical="center"/>
    </xf>
    <xf numFmtId="0" fontId="7" fillId="0" borderId="74" xfId="0" applyFont="1" applyBorder="1" applyAlignment="1">
      <alignment vertical="center" wrapText="1"/>
    </xf>
    <xf numFmtId="0" fontId="7" fillId="0" borderId="75" xfId="0" applyFont="1" applyBorder="1" applyAlignment="1">
      <alignment vertical="center" wrapText="1"/>
    </xf>
    <xf numFmtId="0" fontId="7" fillId="0" borderId="76" xfId="0" applyFont="1" applyBorder="1" applyAlignment="1">
      <alignment vertical="center" wrapText="1"/>
    </xf>
    <xf numFmtId="0" fontId="7" fillId="0" borderId="77"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66" fillId="0" borderId="5" xfId="0" applyFont="1" applyBorder="1" applyAlignment="1">
      <alignment horizontal="center" vertical="center"/>
    </xf>
    <xf numFmtId="0" fontId="47" fillId="0" borderId="34" xfId="0" applyFont="1" applyBorder="1" applyAlignment="1">
      <alignment horizontal="center" vertical="center" wrapText="1"/>
    </xf>
    <xf numFmtId="0" fontId="47" fillId="0" borderId="0" xfId="0" applyFont="1" applyAlignment="1">
      <alignment horizontal="center" vertical="center" wrapText="1"/>
    </xf>
    <xf numFmtId="0" fontId="47" fillId="0" borderId="4" xfId="0" applyFont="1" applyBorder="1" applyAlignment="1">
      <alignment horizontal="center" vertical="center" wrapText="1"/>
    </xf>
    <xf numFmtId="0" fontId="5" fillId="0" borderId="3" xfId="0" applyFont="1" applyBorder="1" applyAlignment="1">
      <alignment horizontal="right" vertical="center"/>
    </xf>
    <xf numFmtId="0" fontId="6" fillId="0" borderId="9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6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1"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horizontal="right" vertical="center"/>
    </xf>
    <xf numFmtId="0" fontId="6" fillId="0" borderId="88"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56" xfId="0" applyFont="1" applyBorder="1" applyAlignment="1">
      <alignment vertical="center" wrapText="1"/>
    </xf>
    <xf numFmtId="0" fontId="6" fillId="0" borderId="83" xfId="0" applyFont="1" applyBorder="1" applyAlignment="1">
      <alignment vertical="center" wrapText="1"/>
    </xf>
    <xf numFmtId="0" fontId="96" fillId="0" borderId="1" xfId="0" applyFont="1" applyBorder="1" applyAlignment="1">
      <alignment horizontal="center" vertical="center"/>
    </xf>
    <xf numFmtId="0" fontId="96" fillId="0" borderId="39" xfId="0" applyFont="1" applyBorder="1" applyAlignment="1">
      <alignment horizontal="center" vertical="center" wrapText="1"/>
    </xf>
    <xf numFmtId="0" fontId="96" fillId="0" borderId="3" xfId="0" applyFont="1" applyBorder="1" applyAlignment="1">
      <alignment horizontal="center" vertical="center" wrapText="1"/>
    </xf>
    <xf numFmtId="0" fontId="5" fillId="0" borderId="3" xfId="0" applyFont="1" applyBorder="1" applyAlignment="1">
      <alignment horizontal="left" vertical="center" indent="2"/>
    </xf>
    <xf numFmtId="0" fontId="5" fillId="0" borderId="14" xfId="0" applyFont="1" applyBorder="1" applyAlignment="1">
      <alignment horizontal="left" vertical="center" indent="2"/>
    </xf>
    <xf numFmtId="0" fontId="5" fillId="2" borderId="113"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6" fillId="0" borderId="54" xfId="0" applyFont="1" applyBorder="1" applyAlignment="1">
      <alignment vertical="center" wrapText="1"/>
    </xf>
    <xf numFmtId="0" fontId="6" fillId="0" borderId="48" xfId="0" applyFont="1" applyBorder="1" applyAlignment="1">
      <alignment vertical="center" wrapText="1"/>
    </xf>
    <xf numFmtId="0" fontId="6" fillId="0" borderId="10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6" fillId="5" borderId="107"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5" fillId="5" borderId="107" xfId="0" applyFont="1" applyFill="1" applyBorder="1" applyAlignment="1">
      <alignment horizontal="right" vertical="center" wrapText="1"/>
    </xf>
    <xf numFmtId="0" fontId="5" fillId="5" borderId="40" xfId="0" applyFont="1" applyFill="1" applyBorder="1" applyAlignment="1">
      <alignment horizontal="right" vertical="center" wrapText="1"/>
    </xf>
    <xf numFmtId="0" fontId="5" fillId="4" borderId="16" xfId="0" applyFont="1" applyFill="1" applyBorder="1" applyAlignment="1">
      <alignment horizontal="right" vertical="center" wrapText="1"/>
    </xf>
    <xf numFmtId="0" fontId="65" fillId="0" borderId="0" xfId="0" applyFont="1" applyFill="1" applyAlignment="1">
      <alignment horizontal="left" vertical="center" wrapText="1"/>
    </xf>
    <xf numFmtId="0" fontId="61" fillId="0" borderId="0" xfId="0" applyFont="1" applyFill="1" applyAlignment="1">
      <alignment horizontal="left" vertical="center" wrapText="1"/>
    </xf>
    <xf numFmtId="0" fontId="36" fillId="4" borderId="39"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50"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78" fillId="4" borderId="39" xfId="6" applyFont="1" applyFill="1" applyBorder="1" applyAlignment="1">
      <alignment horizontal="center" vertical="center" wrapText="1"/>
    </xf>
    <xf numFmtId="0" fontId="78" fillId="4" borderId="3" xfId="6" applyFont="1" applyFill="1" applyBorder="1" applyAlignment="1">
      <alignment horizontal="center" vertical="center" wrapText="1"/>
    </xf>
    <xf numFmtId="0" fontId="14" fillId="4" borderId="0" xfId="0" applyFont="1" applyFill="1" applyAlignment="1">
      <alignment horizontal="left" vertical="center" wrapText="1"/>
    </xf>
    <xf numFmtId="0" fontId="36" fillId="4" borderId="0" xfId="0" applyFont="1" applyFill="1" applyBorder="1" applyAlignment="1">
      <alignment horizontal="center" vertical="center" wrapText="1"/>
    </xf>
    <xf numFmtId="0" fontId="82" fillId="4" borderId="0" xfId="8" applyFont="1" applyFill="1" applyBorder="1" applyAlignment="1">
      <alignment horizontal="center" vertical="center"/>
    </xf>
    <xf numFmtId="0" fontId="82" fillId="4" borderId="4" xfId="8" applyFont="1" applyFill="1" applyBorder="1" applyAlignment="1">
      <alignment horizontal="center" vertical="center"/>
    </xf>
    <xf numFmtId="0" fontId="60" fillId="0" borderId="88" xfId="0" applyFont="1" applyBorder="1" applyAlignment="1">
      <alignment vertical="center"/>
    </xf>
    <xf numFmtId="0" fontId="60" fillId="0" borderId="16" xfId="0" applyFont="1" applyBorder="1" applyAlignment="1">
      <alignment vertical="center"/>
    </xf>
    <xf numFmtId="0" fontId="60" fillId="0" borderId="88"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5" xfId="0" applyFont="1" applyBorder="1" applyAlignment="1">
      <alignment horizontal="center" vertical="center" wrapText="1"/>
    </xf>
    <xf numFmtId="0" fontId="6" fillId="2" borderId="3" xfId="0" applyFont="1" applyFill="1" applyBorder="1" applyAlignment="1">
      <alignment horizontal="center" vertical="center"/>
    </xf>
  </cellXfs>
  <cellStyles count="12">
    <cellStyle name="Hipervínculo" xfId="1" builtinId="8"/>
    <cellStyle name="Millares" xfId="9" builtinId="3"/>
    <cellStyle name="Normal" xfId="0" builtinId="0"/>
    <cellStyle name="Normal 2" xfId="4" xr:uid="{B078754D-A00C-46A3-8A27-8D1361E680CB}"/>
    <cellStyle name="Normal 2 2 13" xfId="11" xr:uid="{8EDC6CDD-BFEB-473E-98E7-3E2BF8B179EC}"/>
    <cellStyle name="Normal 2 2 2 10" xfId="7" xr:uid="{C328CCD0-C72F-4CA5-853C-F9D263A8D49E}"/>
    <cellStyle name="Normal 2 5 2 2 4" xfId="6" xr:uid="{7C50CC2B-071E-4B99-9AC1-128B18C750FF}"/>
    <cellStyle name="Normal 2_~0149226 2" xfId="8" xr:uid="{3E912749-9E0B-4FA9-BA86-3F4C58E5F371}"/>
    <cellStyle name="Normal 4" xfId="3" xr:uid="{177C5A22-DAE9-435F-8CB2-922347C3C3AC}"/>
    <cellStyle name="Normal 4 2" xfId="10" xr:uid="{5BDCC97E-D6A8-4874-8431-6181B241C516}"/>
    <cellStyle name="Normal 9" xfId="5" xr:uid="{26FE9B57-7612-4535-90C0-2DF7814BCC3F}"/>
    <cellStyle name="Porcentaje" xfId="2" builtinId="5"/>
  </cellStyles>
  <dxfs count="0"/>
  <tableStyles count="0" defaultTableStyle="TableStyleMedium2" defaultPivotStyle="PivotStyleLight16"/>
  <colors>
    <mruColors>
      <color rgb="FF524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 Type="http://schemas.openxmlformats.org/officeDocument/2006/relationships/worksheet" Target="worksheets/sheet6.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 Type="http://schemas.openxmlformats.org/officeDocument/2006/relationships/worksheet" Target="worksheets/sheet7.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externalLink" Target="externalLinks/externalLink1.xml"/>
  <Relationship Id="rId75" Type="http://schemas.openxmlformats.org/officeDocument/2006/relationships/theme" Target="theme/theme1.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calcChain" Target="calcChain.xml"/>
  <Relationship Id="rId8" Type="http://schemas.openxmlformats.org/officeDocument/2006/relationships/worksheet" Target="worksheets/sheet8.xml"/>
  <Relationship Id="rId9" Type="http://schemas.openxmlformats.org/officeDocument/2006/relationships/worksheet" Target="worksheets/sheet9.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b="1" i="0" u="none" strike="noStrike" baseline="0">
                <a:solidFill>
                  <a:srgbClr val="000000"/>
                </a:solidFill>
                <a:latin typeface="Calibri"/>
                <a:ea typeface="Calibri"/>
                <a:cs typeface="Calibri"/>
              </a:defRPr>
            </a:pPr>
            <a:r>
              <a:rPr lang="es-ES"/>
              <a:t>Back-testing Actual</a:t>
            </a:r>
          </a:p>
        </c:rich>
      </c:tx>
      <c:layout>
        <c:manualLayout>
          <c:xMode val="edge"/>
          <c:yMode val="edge"/>
          <c:x val="0.35763237928592256"/>
          <c:y val="2.9605235156416256E-2"/>
        </c:manualLayout>
      </c:layout>
      <c:overlay val="0"/>
    </c:title>
    <c:autoTitleDeleted val="0"/>
    <c:plotArea>
      <c:layout>
        <c:manualLayout>
          <c:layoutTarget val="inner"/>
          <c:xMode val="edge"/>
          <c:yMode val="edge"/>
          <c:x val="0.10098534312623048"/>
          <c:y val="0.16438577376366803"/>
          <c:w val="0.84729165940056794"/>
          <c:h val="0.57796935952283146"/>
        </c:manualLayout>
      </c:layout>
      <c:barChart>
        <c:barDir val="col"/>
        <c:grouping val="clustered"/>
        <c:varyColors val="0"/>
        <c:ser>
          <c:idx val="0"/>
          <c:order val="1"/>
          <c:tx>
            <c:strRef>
              <c:f>[1]MR4!$F$4</c:f>
              <c:strCache>
                <c:ptCount val="1"/>
                <c:pt idx="0">
                  <c:v>P&amp;L REAL</c:v>
                </c:pt>
              </c:strCache>
            </c:strRef>
          </c:tx>
          <c:spPr>
            <a:solidFill>
              <a:srgbClr val="524B43"/>
            </a:solidFill>
          </c:spPr>
          <c:invertIfNegative val="0"/>
          <c:cat>
            <c:numRef>
              <c:f>[1]MR4!$G$5:$G$261</c:f>
              <c:numCache>
                <c:formatCode>General</c:formatCode>
                <c:ptCount val="257"/>
                <c:pt idx="0">
                  <c:v>43832</c:v>
                </c:pt>
                <c:pt idx="1">
                  <c:v>43833</c:v>
                </c:pt>
                <c:pt idx="2">
                  <c:v>43836</c:v>
                </c:pt>
                <c:pt idx="3">
                  <c:v>43837</c:v>
                </c:pt>
                <c:pt idx="4">
                  <c:v>43838</c:v>
                </c:pt>
                <c:pt idx="5">
                  <c:v>43839</c:v>
                </c:pt>
                <c:pt idx="6">
                  <c:v>43840</c:v>
                </c:pt>
                <c:pt idx="7">
                  <c:v>43843</c:v>
                </c:pt>
                <c:pt idx="8">
                  <c:v>43844</c:v>
                </c:pt>
                <c:pt idx="9">
                  <c:v>43845</c:v>
                </c:pt>
                <c:pt idx="10">
                  <c:v>43846</c:v>
                </c:pt>
                <c:pt idx="11">
                  <c:v>43847</c:v>
                </c:pt>
                <c:pt idx="12">
                  <c:v>43850</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43878</c:v>
                </c:pt>
                <c:pt idx="33">
                  <c:v>43879</c:v>
                </c:pt>
                <c:pt idx="34">
                  <c:v>43880</c:v>
                </c:pt>
                <c:pt idx="35">
                  <c:v>43881</c:v>
                </c:pt>
                <c:pt idx="36">
                  <c:v>43882</c:v>
                </c:pt>
                <c:pt idx="37">
                  <c:v>43885</c:v>
                </c:pt>
                <c:pt idx="38">
                  <c:v>43886</c:v>
                </c:pt>
                <c:pt idx="39">
                  <c:v>43887</c:v>
                </c:pt>
                <c:pt idx="40">
                  <c:v>43888</c:v>
                </c:pt>
                <c:pt idx="41">
                  <c:v>43889</c:v>
                </c:pt>
                <c:pt idx="42">
                  <c:v>43892</c:v>
                </c:pt>
                <c:pt idx="43">
                  <c:v>43893</c:v>
                </c:pt>
                <c:pt idx="44">
                  <c:v>43894</c:v>
                </c:pt>
                <c:pt idx="45">
                  <c:v>43895</c:v>
                </c:pt>
                <c:pt idx="46">
                  <c:v>43896</c:v>
                </c:pt>
                <c:pt idx="47">
                  <c:v>43899</c:v>
                </c:pt>
                <c:pt idx="48">
                  <c:v>43900</c:v>
                </c:pt>
                <c:pt idx="49">
                  <c:v>43901</c:v>
                </c:pt>
                <c:pt idx="50">
                  <c:v>43902</c:v>
                </c:pt>
                <c:pt idx="51">
                  <c:v>43903</c:v>
                </c:pt>
                <c:pt idx="52">
                  <c:v>43906</c:v>
                </c:pt>
                <c:pt idx="53">
                  <c:v>43907</c:v>
                </c:pt>
                <c:pt idx="54">
                  <c:v>43908</c:v>
                </c:pt>
                <c:pt idx="55">
                  <c:v>43909</c:v>
                </c:pt>
                <c:pt idx="56">
                  <c:v>43910</c:v>
                </c:pt>
                <c:pt idx="57">
                  <c:v>43913</c:v>
                </c:pt>
                <c:pt idx="58">
                  <c:v>43914</c:v>
                </c:pt>
                <c:pt idx="59">
                  <c:v>43915</c:v>
                </c:pt>
                <c:pt idx="60">
                  <c:v>43916</c:v>
                </c:pt>
                <c:pt idx="61">
                  <c:v>43917</c:v>
                </c:pt>
                <c:pt idx="62">
                  <c:v>43920</c:v>
                </c:pt>
                <c:pt idx="63">
                  <c:v>43921</c:v>
                </c:pt>
                <c:pt idx="64">
                  <c:v>43922</c:v>
                </c:pt>
                <c:pt idx="65">
                  <c:v>43923</c:v>
                </c:pt>
                <c:pt idx="66">
                  <c:v>43924</c:v>
                </c:pt>
                <c:pt idx="67">
                  <c:v>43927</c:v>
                </c:pt>
                <c:pt idx="68">
                  <c:v>43928</c:v>
                </c:pt>
                <c:pt idx="69">
                  <c:v>43929</c:v>
                </c:pt>
                <c:pt idx="70">
                  <c:v>43930</c:v>
                </c:pt>
                <c:pt idx="71">
                  <c:v>43935</c:v>
                </c:pt>
                <c:pt idx="72">
                  <c:v>43936</c:v>
                </c:pt>
                <c:pt idx="73">
                  <c:v>43937</c:v>
                </c:pt>
                <c:pt idx="74">
                  <c:v>43938</c:v>
                </c:pt>
                <c:pt idx="75">
                  <c:v>43941</c:v>
                </c:pt>
                <c:pt idx="76">
                  <c:v>43942</c:v>
                </c:pt>
                <c:pt idx="77">
                  <c:v>43943</c:v>
                </c:pt>
                <c:pt idx="78">
                  <c:v>43944</c:v>
                </c:pt>
                <c:pt idx="79">
                  <c:v>43945</c:v>
                </c:pt>
                <c:pt idx="80">
                  <c:v>43948</c:v>
                </c:pt>
                <c:pt idx="81">
                  <c:v>43949</c:v>
                </c:pt>
                <c:pt idx="82">
                  <c:v>43950</c:v>
                </c:pt>
                <c:pt idx="83">
                  <c:v>43951</c:v>
                </c:pt>
                <c:pt idx="84">
                  <c:v>43955</c:v>
                </c:pt>
                <c:pt idx="85">
                  <c:v>43956</c:v>
                </c:pt>
                <c:pt idx="86">
                  <c:v>43957</c:v>
                </c:pt>
                <c:pt idx="87">
                  <c:v>43958</c:v>
                </c:pt>
                <c:pt idx="88">
                  <c:v>43959</c:v>
                </c:pt>
                <c:pt idx="89">
                  <c:v>43962</c:v>
                </c:pt>
                <c:pt idx="90">
                  <c:v>43963</c:v>
                </c:pt>
                <c:pt idx="91">
                  <c:v>43964</c:v>
                </c:pt>
                <c:pt idx="92">
                  <c:v>43965</c:v>
                </c:pt>
                <c:pt idx="93">
                  <c:v>43966</c:v>
                </c:pt>
                <c:pt idx="94">
                  <c:v>43969</c:v>
                </c:pt>
                <c:pt idx="95">
                  <c:v>43970</c:v>
                </c:pt>
                <c:pt idx="96">
                  <c:v>43971</c:v>
                </c:pt>
                <c:pt idx="97">
                  <c:v>43972</c:v>
                </c:pt>
                <c:pt idx="98">
                  <c:v>43973</c:v>
                </c:pt>
                <c:pt idx="99">
                  <c:v>43976</c:v>
                </c:pt>
                <c:pt idx="100">
                  <c:v>43977</c:v>
                </c:pt>
                <c:pt idx="101">
                  <c:v>43978</c:v>
                </c:pt>
                <c:pt idx="102">
                  <c:v>43979</c:v>
                </c:pt>
                <c:pt idx="103">
                  <c:v>43980</c:v>
                </c:pt>
                <c:pt idx="104">
                  <c:v>43983</c:v>
                </c:pt>
                <c:pt idx="105">
                  <c:v>43984</c:v>
                </c:pt>
                <c:pt idx="106">
                  <c:v>43985</c:v>
                </c:pt>
                <c:pt idx="107">
                  <c:v>43986</c:v>
                </c:pt>
                <c:pt idx="108">
                  <c:v>43987</c:v>
                </c:pt>
                <c:pt idx="109">
                  <c:v>43990</c:v>
                </c:pt>
                <c:pt idx="110">
                  <c:v>43991</c:v>
                </c:pt>
                <c:pt idx="111">
                  <c:v>43992</c:v>
                </c:pt>
                <c:pt idx="112">
                  <c:v>43993</c:v>
                </c:pt>
                <c:pt idx="113">
                  <c:v>43994</c:v>
                </c:pt>
                <c:pt idx="114">
                  <c:v>43997</c:v>
                </c:pt>
                <c:pt idx="115">
                  <c:v>43998</c:v>
                </c:pt>
                <c:pt idx="116">
                  <c:v>43999</c:v>
                </c:pt>
                <c:pt idx="117">
                  <c:v>44000</c:v>
                </c:pt>
                <c:pt idx="118">
                  <c:v>44001</c:v>
                </c:pt>
                <c:pt idx="119">
                  <c:v>44004</c:v>
                </c:pt>
                <c:pt idx="120">
                  <c:v>44005</c:v>
                </c:pt>
                <c:pt idx="121">
                  <c:v>44006</c:v>
                </c:pt>
                <c:pt idx="122">
                  <c:v>44007</c:v>
                </c:pt>
                <c:pt idx="123">
                  <c:v>44008</c:v>
                </c:pt>
                <c:pt idx="124">
                  <c:v>44011</c:v>
                </c:pt>
                <c:pt idx="125">
                  <c:v>44012</c:v>
                </c:pt>
                <c:pt idx="126">
                  <c:v>44013</c:v>
                </c:pt>
                <c:pt idx="127">
                  <c:v>44014</c:v>
                </c:pt>
                <c:pt idx="128">
                  <c:v>44015</c:v>
                </c:pt>
                <c:pt idx="129">
                  <c:v>44018</c:v>
                </c:pt>
                <c:pt idx="130">
                  <c:v>44019</c:v>
                </c:pt>
                <c:pt idx="131">
                  <c:v>44020</c:v>
                </c:pt>
                <c:pt idx="132">
                  <c:v>44021</c:v>
                </c:pt>
                <c:pt idx="133">
                  <c:v>44022</c:v>
                </c:pt>
                <c:pt idx="134">
                  <c:v>44025</c:v>
                </c:pt>
                <c:pt idx="135">
                  <c:v>44026</c:v>
                </c:pt>
                <c:pt idx="136">
                  <c:v>44027</c:v>
                </c:pt>
                <c:pt idx="137">
                  <c:v>44028</c:v>
                </c:pt>
                <c:pt idx="138">
                  <c:v>44029</c:v>
                </c:pt>
                <c:pt idx="139">
                  <c:v>44032</c:v>
                </c:pt>
                <c:pt idx="140">
                  <c:v>44033</c:v>
                </c:pt>
                <c:pt idx="141">
                  <c:v>44034</c:v>
                </c:pt>
                <c:pt idx="142">
                  <c:v>44035</c:v>
                </c:pt>
                <c:pt idx="143">
                  <c:v>44036</c:v>
                </c:pt>
                <c:pt idx="144">
                  <c:v>44039</c:v>
                </c:pt>
                <c:pt idx="145">
                  <c:v>44040</c:v>
                </c:pt>
                <c:pt idx="146">
                  <c:v>44041</c:v>
                </c:pt>
                <c:pt idx="147">
                  <c:v>44042</c:v>
                </c:pt>
                <c:pt idx="148">
                  <c:v>44043</c:v>
                </c:pt>
                <c:pt idx="149">
                  <c:v>44046</c:v>
                </c:pt>
                <c:pt idx="150">
                  <c:v>44047</c:v>
                </c:pt>
                <c:pt idx="151">
                  <c:v>44048</c:v>
                </c:pt>
                <c:pt idx="152">
                  <c:v>44049</c:v>
                </c:pt>
                <c:pt idx="153">
                  <c:v>44050</c:v>
                </c:pt>
                <c:pt idx="154">
                  <c:v>44053</c:v>
                </c:pt>
                <c:pt idx="155">
                  <c:v>44054</c:v>
                </c:pt>
                <c:pt idx="156">
                  <c:v>44055</c:v>
                </c:pt>
                <c:pt idx="157">
                  <c:v>44056</c:v>
                </c:pt>
                <c:pt idx="158">
                  <c:v>44057</c:v>
                </c:pt>
                <c:pt idx="159">
                  <c:v>44060</c:v>
                </c:pt>
                <c:pt idx="160">
                  <c:v>44061</c:v>
                </c:pt>
                <c:pt idx="161">
                  <c:v>44062</c:v>
                </c:pt>
                <c:pt idx="162">
                  <c:v>44063</c:v>
                </c:pt>
                <c:pt idx="163">
                  <c:v>44064</c:v>
                </c:pt>
                <c:pt idx="164">
                  <c:v>44067</c:v>
                </c:pt>
                <c:pt idx="165">
                  <c:v>44068</c:v>
                </c:pt>
                <c:pt idx="166">
                  <c:v>44069</c:v>
                </c:pt>
                <c:pt idx="167">
                  <c:v>44070</c:v>
                </c:pt>
                <c:pt idx="168">
                  <c:v>44071</c:v>
                </c:pt>
                <c:pt idx="169">
                  <c:v>44074</c:v>
                </c:pt>
                <c:pt idx="170">
                  <c:v>44075</c:v>
                </c:pt>
                <c:pt idx="171">
                  <c:v>44076</c:v>
                </c:pt>
                <c:pt idx="172">
                  <c:v>44077</c:v>
                </c:pt>
                <c:pt idx="173">
                  <c:v>44078</c:v>
                </c:pt>
                <c:pt idx="174">
                  <c:v>44081</c:v>
                </c:pt>
                <c:pt idx="175">
                  <c:v>44082</c:v>
                </c:pt>
                <c:pt idx="176">
                  <c:v>44083</c:v>
                </c:pt>
                <c:pt idx="177">
                  <c:v>44084</c:v>
                </c:pt>
                <c:pt idx="178">
                  <c:v>44085</c:v>
                </c:pt>
                <c:pt idx="179">
                  <c:v>44088</c:v>
                </c:pt>
                <c:pt idx="180">
                  <c:v>44089</c:v>
                </c:pt>
                <c:pt idx="181">
                  <c:v>44090</c:v>
                </c:pt>
                <c:pt idx="182">
                  <c:v>44091</c:v>
                </c:pt>
                <c:pt idx="183">
                  <c:v>44092</c:v>
                </c:pt>
                <c:pt idx="184">
                  <c:v>44095</c:v>
                </c:pt>
                <c:pt idx="185">
                  <c:v>44096</c:v>
                </c:pt>
                <c:pt idx="186">
                  <c:v>44097</c:v>
                </c:pt>
                <c:pt idx="187">
                  <c:v>44098</c:v>
                </c:pt>
                <c:pt idx="188">
                  <c:v>44099</c:v>
                </c:pt>
                <c:pt idx="189">
                  <c:v>44102</c:v>
                </c:pt>
                <c:pt idx="190">
                  <c:v>44103</c:v>
                </c:pt>
                <c:pt idx="191">
                  <c:v>44104</c:v>
                </c:pt>
                <c:pt idx="192">
                  <c:v>44105</c:v>
                </c:pt>
                <c:pt idx="193">
                  <c:v>44106</c:v>
                </c:pt>
                <c:pt idx="194">
                  <c:v>44109</c:v>
                </c:pt>
                <c:pt idx="195">
                  <c:v>44110</c:v>
                </c:pt>
                <c:pt idx="196">
                  <c:v>44111</c:v>
                </c:pt>
                <c:pt idx="197">
                  <c:v>44112</c:v>
                </c:pt>
                <c:pt idx="198">
                  <c:v>44113</c:v>
                </c:pt>
                <c:pt idx="199">
                  <c:v>44116</c:v>
                </c:pt>
                <c:pt idx="200">
                  <c:v>44117</c:v>
                </c:pt>
                <c:pt idx="201">
                  <c:v>44118</c:v>
                </c:pt>
                <c:pt idx="202">
                  <c:v>44119</c:v>
                </c:pt>
                <c:pt idx="203">
                  <c:v>44120</c:v>
                </c:pt>
                <c:pt idx="204">
                  <c:v>44123</c:v>
                </c:pt>
                <c:pt idx="205">
                  <c:v>44124</c:v>
                </c:pt>
                <c:pt idx="206">
                  <c:v>44125</c:v>
                </c:pt>
                <c:pt idx="207">
                  <c:v>44126</c:v>
                </c:pt>
                <c:pt idx="208">
                  <c:v>44127</c:v>
                </c:pt>
                <c:pt idx="209">
                  <c:v>44130</c:v>
                </c:pt>
                <c:pt idx="210">
                  <c:v>44131</c:v>
                </c:pt>
                <c:pt idx="211">
                  <c:v>44132</c:v>
                </c:pt>
                <c:pt idx="212">
                  <c:v>44133</c:v>
                </c:pt>
                <c:pt idx="213">
                  <c:v>44134</c:v>
                </c:pt>
                <c:pt idx="214">
                  <c:v>44137</c:v>
                </c:pt>
                <c:pt idx="215">
                  <c:v>44138</c:v>
                </c:pt>
                <c:pt idx="216">
                  <c:v>44139</c:v>
                </c:pt>
                <c:pt idx="217">
                  <c:v>44140</c:v>
                </c:pt>
                <c:pt idx="218">
                  <c:v>44141</c:v>
                </c:pt>
                <c:pt idx="219">
                  <c:v>44144</c:v>
                </c:pt>
                <c:pt idx="220">
                  <c:v>44145</c:v>
                </c:pt>
                <c:pt idx="221">
                  <c:v>44146</c:v>
                </c:pt>
                <c:pt idx="222">
                  <c:v>44147</c:v>
                </c:pt>
                <c:pt idx="223">
                  <c:v>44148</c:v>
                </c:pt>
                <c:pt idx="224">
                  <c:v>44151</c:v>
                </c:pt>
                <c:pt idx="225">
                  <c:v>44152</c:v>
                </c:pt>
                <c:pt idx="226">
                  <c:v>44153</c:v>
                </c:pt>
                <c:pt idx="227">
                  <c:v>44154</c:v>
                </c:pt>
                <c:pt idx="228">
                  <c:v>44155</c:v>
                </c:pt>
                <c:pt idx="229">
                  <c:v>44158</c:v>
                </c:pt>
                <c:pt idx="230">
                  <c:v>44159</c:v>
                </c:pt>
                <c:pt idx="231">
                  <c:v>44160</c:v>
                </c:pt>
                <c:pt idx="232">
                  <c:v>44161</c:v>
                </c:pt>
                <c:pt idx="233">
                  <c:v>44162</c:v>
                </c:pt>
                <c:pt idx="234">
                  <c:v>44165</c:v>
                </c:pt>
                <c:pt idx="235">
                  <c:v>44166</c:v>
                </c:pt>
                <c:pt idx="236">
                  <c:v>44167</c:v>
                </c:pt>
                <c:pt idx="237">
                  <c:v>44168</c:v>
                </c:pt>
                <c:pt idx="238">
                  <c:v>44169</c:v>
                </c:pt>
                <c:pt idx="239">
                  <c:v>44172</c:v>
                </c:pt>
                <c:pt idx="240">
                  <c:v>44173</c:v>
                </c:pt>
                <c:pt idx="241">
                  <c:v>44174</c:v>
                </c:pt>
                <c:pt idx="242">
                  <c:v>44175</c:v>
                </c:pt>
                <c:pt idx="243">
                  <c:v>44176</c:v>
                </c:pt>
                <c:pt idx="244">
                  <c:v>44179</c:v>
                </c:pt>
                <c:pt idx="245">
                  <c:v>44180</c:v>
                </c:pt>
                <c:pt idx="246">
                  <c:v>44181</c:v>
                </c:pt>
                <c:pt idx="247">
                  <c:v>44182</c:v>
                </c:pt>
                <c:pt idx="248">
                  <c:v>44183</c:v>
                </c:pt>
                <c:pt idx="249">
                  <c:v>44186</c:v>
                </c:pt>
                <c:pt idx="250">
                  <c:v>44187</c:v>
                </c:pt>
                <c:pt idx="251">
                  <c:v>44188</c:v>
                </c:pt>
                <c:pt idx="252">
                  <c:v>44189</c:v>
                </c:pt>
                <c:pt idx="253">
                  <c:v>44193</c:v>
                </c:pt>
                <c:pt idx="254">
                  <c:v>44194</c:v>
                </c:pt>
                <c:pt idx="255">
                  <c:v>44195</c:v>
                </c:pt>
                <c:pt idx="256">
                  <c:v>44196</c:v>
                </c:pt>
              </c:numCache>
            </c:numRef>
          </c:cat>
          <c:val>
            <c:numRef>
              <c:f>[1]MR4!$F$5:$F$261</c:f>
              <c:numCache>
                <c:formatCode>General</c:formatCode>
                <c:ptCount val="257"/>
                <c:pt idx="0">
                  <c:v>-570587.81999999995</c:v>
                </c:pt>
                <c:pt idx="1">
                  <c:v>-630363.13</c:v>
                </c:pt>
                <c:pt idx="2">
                  <c:v>-83208.7</c:v>
                </c:pt>
                <c:pt idx="3">
                  <c:v>201597.35</c:v>
                </c:pt>
                <c:pt idx="4">
                  <c:v>209076.08</c:v>
                </c:pt>
                <c:pt idx="5">
                  <c:v>353625.76</c:v>
                </c:pt>
                <c:pt idx="6">
                  <c:v>-107023.58</c:v>
                </c:pt>
                <c:pt idx="7">
                  <c:v>158667.73000000001</c:v>
                </c:pt>
                <c:pt idx="8">
                  <c:v>187936.1</c:v>
                </c:pt>
                <c:pt idx="9">
                  <c:v>-266783.05</c:v>
                </c:pt>
                <c:pt idx="10">
                  <c:v>-183676.74</c:v>
                </c:pt>
                <c:pt idx="11">
                  <c:v>-161411.59</c:v>
                </c:pt>
                <c:pt idx="12">
                  <c:v>-109527.76</c:v>
                </c:pt>
                <c:pt idx="13">
                  <c:v>-6851.41</c:v>
                </c:pt>
                <c:pt idx="14">
                  <c:v>-300833.48</c:v>
                </c:pt>
                <c:pt idx="15">
                  <c:v>-541840.01</c:v>
                </c:pt>
                <c:pt idx="16">
                  <c:v>-260611.62</c:v>
                </c:pt>
                <c:pt idx="17">
                  <c:v>-616105.84</c:v>
                </c:pt>
                <c:pt idx="18">
                  <c:v>399459.08</c:v>
                </c:pt>
                <c:pt idx="19">
                  <c:v>47464.54</c:v>
                </c:pt>
                <c:pt idx="20">
                  <c:v>-384153.1</c:v>
                </c:pt>
                <c:pt idx="21">
                  <c:v>-475290.52</c:v>
                </c:pt>
                <c:pt idx="22">
                  <c:v>-309318.71000000002</c:v>
                </c:pt>
                <c:pt idx="23">
                  <c:v>356322.83</c:v>
                </c:pt>
                <c:pt idx="24">
                  <c:v>251480.3</c:v>
                </c:pt>
                <c:pt idx="25">
                  <c:v>247240.22</c:v>
                </c:pt>
                <c:pt idx="26">
                  <c:v>-223958.05</c:v>
                </c:pt>
                <c:pt idx="27">
                  <c:v>-117703.84</c:v>
                </c:pt>
                <c:pt idx="28">
                  <c:v>-21055.91</c:v>
                </c:pt>
                <c:pt idx="29">
                  <c:v>-63391.05</c:v>
                </c:pt>
                <c:pt idx="30">
                  <c:v>264713.57</c:v>
                </c:pt>
                <c:pt idx="31">
                  <c:v>-87126.66</c:v>
                </c:pt>
                <c:pt idx="32">
                  <c:v>382264.93</c:v>
                </c:pt>
                <c:pt idx="33">
                  <c:v>124880.73</c:v>
                </c:pt>
                <c:pt idx="34">
                  <c:v>-263876.67</c:v>
                </c:pt>
                <c:pt idx="35">
                  <c:v>-125760.83</c:v>
                </c:pt>
                <c:pt idx="36">
                  <c:v>-458585.04</c:v>
                </c:pt>
                <c:pt idx="37">
                  <c:v>-79324.02</c:v>
                </c:pt>
                <c:pt idx="38">
                  <c:v>362608.15</c:v>
                </c:pt>
                <c:pt idx="39">
                  <c:v>854788.5</c:v>
                </c:pt>
                <c:pt idx="40">
                  <c:v>-248978.12</c:v>
                </c:pt>
                <c:pt idx="41">
                  <c:v>-677709.73</c:v>
                </c:pt>
                <c:pt idx="42">
                  <c:v>-106904.99</c:v>
                </c:pt>
                <c:pt idx="43">
                  <c:v>-402277.26</c:v>
                </c:pt>
                <c:pt idx="44">
                  <c:v>-633728.28</c:v>
                </c:pt>
                <c:pt idx="45">
                  <c:v>343397.64</c:v>
                </c:pt>
                <c:pt idx="46">
                  <c:v>259324.45</c:v>
                </c:pt>
                <c:pt idx="47">
                  <c:v>52323.29</c:v>
                </c:pt>
                <c:pt idx="48">
                  <c:v>-329611.26</c:v>
                </c:pt>
                <c:pt idx="49">
                  <c:v>-320241.65000000002</c:v>
                </c:pt>
                <c:pt idx="50">
                  <c:v>1159393.04</c:v>
                </c:pt>
                <c:pt idx="51">
                  <c:v>1380817.57</c:v>
                </c:pt>
                <c:pt idx="52">
                  <c:v>2344993.35</c:v>
                </c:pt>
                <c:pt idx="53">
                  <c:v>2286398.69</c:v>
                </c:pt>
                <c:pt idx="54">
                  <c:v>1999006.63</c:v>
                </c:pt>
                <c:pt idx="55">
                  <c:v>5896023.8899999997</c:v>
                </c:pt>
                <c:pt idx="56">
                  <c:v>-1374763.1</c:v>
                </c:pt>
                <c:pt idx="57">
                  <c:v>1607264.81</c:v>
                </c:pt>
                <c:pt idx="58">
                  <c:v>2093167.2</c:v>
                </c:pt>
                <c:pt idx="59">
                  <c:v>1939723.64</c:v>
                </c:pt>
                <c:pt idx="60">
                  <c:v>704751.9</c:v>
                </c:pt>
                <c:pt idx="61">
                  <c:v>-974969.61</c:v>
                </c:pt>
                <c:pt idx="62">
                  <c:v>-80973.070000000007</c:v>
                </c:pt>
                <c:pt idx="63">
                  <c:v>1091892.1100000001</c:v>
                </c:pt>
                <c:pt idx="64">
                  <c:v>918059.75</c:v>
                </c:pt>
                <c:pt idx="65">
                  <c:v>729151.31</c:v>
                </c:pt>
                <c:pt idx="66">
                  <c:v>1089455.6100000001</c:v>
                </c:pt>
                <c:pt idx="67">
                  <c:v>1899038.91</c:v>
                </c:pt>
                <c:pt idx="68">
                  <c:v>1988644.95</c:v>
                </c:pt>
                <c:pt idx="69">
                  <c:v>2361942.8199999998</c:v>
                </c:pt>
                <c:pt idx="70">
                  <c:v>-112562.32</c:v>
                </c:pt>
                <c:pt idx="71">
                  <c:v>-139893.60999999999</c:v>
                </c:pt>
                <c:pt idx="72">
                  <c:v>543178.23999999999</c:v>
                </c:pt>
                <c:pt idx="73">
                  <c:v>231071.5</c:v>
                </c:pt>
                <c:pt idx="74">
                  <c:v>-409091.91</c:v>
                </c:pt>
                <c:pt idx="75">
                  <c:v>116440.68</c:v>
                </c:pt>
                <c:pt idx="76">
                  <c:v>567936.22</c:v>
                </c:pt>
                <c:pt idx="77">
                  <c:v>1700478.43</c:v>
                </c:pt>
                <c:pt idx="78">
                  <c:v>236796.91</c:v>
                </c:pt>
                <c:pt idx="79">
                  <c:v>113192.75</c:v>
                </c:pt>
                <c:pt idx="80">
                  <c:v>-138179.09</c:v>
                </c:pt>
                <c:pt idx="81">
                  <c:v>-18407.07</c:v>
                </c:pt>
                <c:pt idx="82">
                  <c:v>-1137399.96</c:v>
                </c:pt>
                <c:pt idx="83">
                  <c:v>-1934039.86</c:v>
                </c:pt>
                <c:pt idx="84">
                  <c:v>1329430.07</c:v>
                </c:pt>
                <c:pt idx="85">
                  <c:v>728878.42</c:v>
                </c:pt>
                <c:pt idx="86">
                  <c:v>787585.88</c:v>
                </c:pt>
                <c:pt idx="87">
                  <c:v>-238850.23</c:v>
                </c:pt>
                <c:pt idx="88">
                  <c:v>-67069.5</c:v>
                </c:pt>
                <c:pt idx="89">
                  <c:v>399801.9</c:v>
                </c:pt>
                <c:pt idx="90">
                  <c:v>-199902.32</c:v>
                </c:pt>
                <c:pt idx="91">
                  <c:v>158611.69</c:v>
                </c:pt>
                <c:pt idx="92">
                  <c:v>186572.02</c:v>
                </c:pt>
                <c:pt idx="93">
                  <c:v>10280.59</c:v>
                </c:pt>
                <c:pt idx="94">
                  <c:v>-103589.98</c:v>
                </c:pt>
                <c:pt idx="95">
                  <c:v>119737.01</c:v>
                </c:pt>
                <c:pt idx="96">
                  <c:v>450216.74</c:v>
                </c:pt>
                <c:pt idx="97">
                  <c:v>-373903.64</c:v>
                </c:pt>
                <c:pt idx="98">
                  <c:v>-299156.17</c:v>
                </c:pt>
                <c:pt idx="99">
                  <c:v>-120877.28</c:v>
                </c:pt>
                <c:pt idx="100">
                  <c:v>-215357.57</c:v>
                </c:pt>
                <c:pt idx="101">
                  <c:v>-25653.32</c:v>
                </c:pt>
                <c:pt idx="102">
                  <c:v>-483648.82</c:v>
                </c:pt>
                <c:pt idx="103">
                  <c:v>212080.6</c:v>
                </c:pt>
                <c:pt idx="104">
                  <c:v>260684.83</c:v>
                </c:pt>
                <c:pt idx="105">
                  <c:v>-73538.600000000006</c:v>
                </c:pt>
                <c:pt idx="106">
                  <c:v>406856.28</c:v>
                </c:pt>
                <c:pt idx="107">
                  <c:v>95918.74</c:v>
                </c:pt>
                <c:pt idx="108">
                  <c:v>164279.95000000001</c:v>
                </c:pt>
                <c:pt idx="109">
                  <c:v>-957.87</c:v>
                </c:pt>
                <c:pt idx="110">
                  <c:v>-87526.69</c:v>
                </c:pt>
                <c:pt idx="111">
                  <c:v>1587691.92</c:v>
                </c:pt>
                <c:pt idx="112">
                  <c:v>236563.07</c:v>
                </c:pt>
                <c:pt idx="113">
                  <c:v>321437.7</c:v>
                </c:pt>
                <c:pt idx="114">
                  <c:v>387653.83</c:v>
                </c:pt>
                <c:pt idx="115">
                  <c:v>11247.38</c:v>
                </c:pt>
                <c:pt idx="116">
                  <c:v>446890.33</c:v>
                </c:pt>
                <c:pt idx="117">
                  <c:v>183968.13</c:v>
                </c:pt>
                <c:pt idx="118">
                  <c:v>365513.31</c:v>
                </c:pt>
                <c:pt idx="119">
                  <c:v>-225726.12</c:v>
                </c:pt>
                <c:pt idx="120">
                  <c:v>618005.44999999995</c:v>
                </c:pt>
                <c:pt idx="121">
                  <c:v>139351.79999999999</c:v>
                </c:pt>
                <c:pt idx="122">
                  <c:v>-295774.77</c:v>
                </c:pt>
                <c:pt idx="123">
                  <c:v>-281640.14</c:v>
                </c:pt>
                <c:pt idx="124">
                  <c:v>170212.61</c:v>
                </c:pt>
                <c:pt idx="125">
                  <c:v>45036.27</c:v>
                </c:pt>
                <c:pt idx="126">
                  <c:v>499177.44</c:v>
                </c:pt>
                <c:pt idx="127">
                  <c:v>-512714.85</c:v>
                </c:pt>
                <c:pt idx="128">
                  <c:v>196521.56</c:v>
                </c:pt>
                <c:pt idx="129">
                  <c:v>318544.07</c:v>
                </c:pt>
                <c:pt idx="130">
                  <c:v>-1509.21</c:v>
                </c:pt>
                <c:pt idx="131">
                  <c:v>-5840.79</c:v>
                </c:pt>
                <c:pt idx="132">
                  <c:v>132013.21</c:v>
                </c:pt>
                <c:pt idx="133">
                  <c:v>239590.87</c:v>
                </c:pt>
                <c:pt idx="134">
                  <c:v>707281.8</c:v>
                </c:pt>
                <c:pt idx="135">
                  <c:v>-23490.17</c:v>
                </c:pt>
                <c:pt idx="136">
                  <c:v>323294.59000000003</c:v>
                </c:pt>
                <c:pt idx="137">
                  <c:v>-171267.9</c:v>
                </c:pt>
                <c:pt idx="138">
                  <c:v>84037.77</c:v>
                </c:pt>
                <c:pt idx="139">
                  <c:v>-400367.88</c:v>
                </c:pt>
                <c:pt idx="140">
                  <c:v>-104366.31</c:v>
                </c:pt>
                <c:pt idx="141">
                  <c:v>-358568.76</c:v>
                </c:pt>
                <c:pt idx="142">
                  <c:v>-8132.42</c:v>
                </c:pt>
                <c:pt idx="143">
                  <c:v>533943.84</c:v>
                </c:pt>
                <c:pt idx="144">
                  <c:v>-625341.98</c:v>
                </c:pt>
                <c:pt idx="145">
                  <c:v>256307.01</c:v>
                </c:pt>
                <c:pt idx="146">
                  <c:v>61105.37</c:v>
                </c:pt>
                <c:pt idx="147">
                  <c:v>-187194.07</c:v>
                </c:pt>
                <c:pt idx="148">
                  <c:v>367735.52</c:v>
                </c:pt>
                <c:pt idx="149">
                  <c:v>20217.73</c:v>
                </c:pt>
                <c:pt idx="150">
                  <c:v>192271.87</c:v>
                </c:pt>
                <c:pt idx="151">
                  <c:v>286596.46999999997</c:v>
                </c:pt>
                <c:pt idx="152">
                  <c:v>-276045.21999999997</c:v>
                </c:pt>
                <c:pt idx="153">
                  <c:v>-9726.74</c:v>
                </c:pt>
                <c:pt idx="154">
                  <c:v>1533724.07</c:v>
                </c:pt>
                <c:pt idx="155">
                  <c:v>445738.71</c:v>
                </c:pt>
                <c:pt idx="156">
                  <c:v>230649.94</c:v>
                </c:pt>
                <c:pt idx="157">
                  <c:v>753124.5</c:v>
                </c:pt>
                <c:pt idx="158">
                  <c:v>-134917.74</c:v>
                </c:pt>
                <c:pt idx="159">
                  <c:v>29634.65</c:v>
                </c:pt>
                <c:pt idx="160">
                  <c:v>-227059.26</c:v>
                </c:pt>
                <c:pt idx="161">
                  <c:v>-15293.26</c:v>
                </c:pt>
                <c:pt idx="162">
                  <c:v>-164496.56</c:v>
                </c:pt>
                <c:pt idx="163">
                  <c:v>-75969.759999999995</c:v>
                </c:pt>
                <c:pt idx="164">
                  <c:v>-13740.81</c:v>
                </c:pt>
                <c:pt idx="165">
                  <c:v>592079.94999999995</c:v>
                </c:pt>
                <c:pt idx="166">
                  <c:v>212210.3</c:v>
                </c:pt>
                <c:pt idx="167">
                  <c:v>-1321502.8899999999</c:v>
                </c:pt>
                <c:pt idx="168">
                  <c:v>938316.73</c:v>
                </c:pt>
                <c:pt idx="169">
                  <c:v>202573.43</c:v>
                </c:pt>
                <c:pt idx="170">
                  <c:v>-48587.66</c:v>
                </c:pt>
                <c:pt idx="171">
                  <c:v>-590375.68000000005</c:v>
                </c:pt>
                <c:pt idx="172">
                  <c:v>-227160.35</c:v>
                </c:pt>
                <c:pt idx="173">
                  <c:v>287829.90999999997</c:v>
                </c:pt>
                <c:pt idx="174">
                  <c:v>-38483.19</c:v>
                </c:pt>
                <c:pt idx="175">
                  <c:v>-161676.71</c:v>
                </c:pt>
                <c:pt idx="176">
                  <c:v>252173.59</c:v>
                </c:pt>
                <c:pt idx="177">
                  <c:v>189584.73</c:v>
                </c:pt>
                <c:pt idx="178">
                  <c:v>34301.620000000003</c:v>
                </c:pt>
                <c:pt idx="179">
                  <c:v>-262744.39</c:v>
                </c:pt>
                <c:pt idx="180">
                  <c:v>-7108.32</c:v>
                </c:pt>
                <c:pt idx="181">
                  <c:v>-2258.66</c:v>
                </c:pt>
                <c:pt idx="182">
                  <c:v>79307.27</c:v>
                </c:pt>
                <c:pt idx="183">
                  <c:v>-260526.21</c:v>
                </c:pt>
                <c:pt idx="184">
                  <c:v>195443.21</c:v>
                </c:pt>
                <c:pt idx="185">
                  <c:v>169205.94</c:v>
                </c:pt>
                <c:pt idx="186">
                  <c:v>215500.9</c:v>
                </c:pt>
                <c:pt idx="187">
                  <c:v>183499.14</c:v>
                </c:pt>
                <c:pt idx="188">
                  <c:v>-110622.36</c:v>
                </c:pt>
                <c:pt idx="189">
                  <c:v>-330362.08</c:v>
                </c:pt>
                <c:pt idx="190">
                  <c:v>-55324.43</c:v>
                </c:pt>
                <c:pt idx="191">
                  <c:v>-77823.289999999994</c:v>
                </c:pt>
                <c:pt idx="192">
                  <c:v>-31908.18</c:v>
                </c:pt>
                <c:pt idx="193">
                  <c:v>-136690.23999999999</c:v>
                </c:pt>
                <c:pt idx="194">
                  <c:v>55081.46</c:v>
                </c:pt>
                <c:pt idx="195">
                  <c:v>-275649.34999999998</c:v>
                </c:pt>
                <c:pt idx="196">
                  <c:v>155072.16</c:v>
                </c:pt>
                <c:pt idx="197">
                  <c:v>-149547.6</c:v>
                </c:pt>
                <c:pt idx="198">
                  <c:v>-486477.78</c:v>
                </c:pt>
                <c:pt idx="199">
                  <c:v>375085.57</c:v>
                </c:pt>
                <c:pt idx="200">
                  <c:v>-632238.93999999994</c:v>
                </c:pt>
                <c:pt idx="201">
                  <c:v>-358634</c:v>
                </c:pt>
                <c:pt idx="202">
                  <c:v>-281283.71999999997</c:v>
                </c:pt>
                <c:pt idx="203">
                  <c:v>-117512.77</c:v>
                </c:pt>
                <c:pt idx="204">
                  <c:v>117875.7</c:v>
                </c:pt>
                <c:pt idx="205">
                  <c:v>31497.56</c:v>
                </c:pt>
                <c:pt idx="206">
                  <c:v>355327.68</c:v>
                </c:pt>
                <c:pt idx="207">
                  <c:v>2597515.12</c:v>
                </c:pt>
                <c:pt idx="208">
                  <c:v>26811.03</c:v>
                </c:pt>
                <c:pt idx="209">
                  <c:v>43406.7</c:v>
                </c:pt>
                <c:pt idx="210">
                  <c:v>-506486.37</c:v>
                </c:pt>
                <c:pt idx="211">
                  <c:v>-150878.76999999999</c:v>
                </c:pt>
                <c:pt idx="212">
                  <c:v>233361.31</c:v>
                </c:pt>
                <c:pt idx="213">
                  <c:v>-29829.3</c:v>
                </c:pt>
                <c:pt idx="214">
                  <c:v>-201597.83</c:v>
                </c:pt>
                <c:pt idx="215">
                  <c:v>347765.06</c:v>
                </c:pt>
                <c:pt idx="216">
                  <c:v>-157723.70000000001</c:v>
                </c:pt>
                <c:pt idx="217">
                  <c:v>-4141.96</c:v>
                </c:pt>
                <c:pt idx="218">
                  <c:v>289615.73</c:v>
                </c:pt>
                <c:pt idx="219">
                  <c:v>-119742.54</c:v>
                </c:pt>
                <c:pt idx="220">
                  <c:v>841912.9</c:v>
                </c:pt>
                <c:pt idx="221">
                  <c:v>-18079.3</c:v>
                </c:pt>
                <c:pt idx="222">
                  <c:v>97154.11</c:v>
                </c:pt>
                <c:pt idx="223">
                  <c:v>-204571.71</c:v>
                </c:pt>
                <c:pt idx="224">
                  <c:v>232863.21</c:v>
                </c:pt>
                <c:pt idx="225">
                  <c:v>112897.17</c:v>
                </c:pt>
                <c:pt idx="226">
                  <c:v>-231371.05</c:v>
                </c:pt>
                <c:pt idx="227">
                  <c:v>362327.89</c:v>
                </c:pt>
                <c:pt idx="228">
                  <c:v>-136540.17000000001</c:v>
                </c:pt>
                <c:pt idx="229">
                  <c:v>-125789.21</c:v>
                </c:pt>
                <c:pt idx="230">
                  <c:v>-6666.81</c:v>
                </c:pt>
                <c:pt idx="231">
                  <c:v>188087.59</c:v>
                </c:pt>
                <c:pt idx="232">
                  <c:v>-102050.18</c:v>
                </c:pt>
                <c:pt idx="233">
                  <c:v>168888.66</c:v>
                </c:pt>
                <c:pt idx="234">
                  <c:v>678157.66</c:v>
                </c:pt>
                <c:pt idx="235">
                  <c:v>-51954.79</c:v>
                </c:pt>
                <c:pt idx="236">
                  <c:v>370991.82</c:v>
                </c:pt>
                <c:pt idx="237">
                  <c:v>-417507.2</c:v>
                </c:pt>
                <c:pt idx="238">
                  <c:v>174382.11</c:v>
                </c:pt>
                <c:pt idx="239">
                  <c:v>31435.42</c:v>
                </c:pt>
                <c:pt idx="240">
                  <c:v>-57322.35</c:v>
                </c:pt>
                <c:pt idx="241">
                  <c:v>-620163.32999999996</c:v>
                </c:pt>
                <c:pt idx="242">
                  <c:v>-68065.59</c:v>
                </c:pt>
                <c:pt idx="243">
                  <c:v>-109022.81</c:v>
                </c:pt>
                <c:pt idx="244">
                  <c:v>-128982.21</c:v>
                </c:pt>
                <c:pt idx="245">
                  <c:v>57235.72</c:v>
                </c:pt>
                <c:pt idx="246">
                  <c:v>224084.54</c:v>
                </c:pt>
                <c:pt idx="247">
                  <c:v>1518221.88</c:v>
                </c:pt>
                <c:pt idx="248">
                  <c:v>476120.34</c:v>
                </c:pt>
                <c:pt idx="249">
                  <c:v>938686.62</c:v>
                </c:pt>
                <c:pt idx="250">
                  <c:v>380329.82</c:v>
                </c:pt>
                <c:pt idx="251">
                  <c:v>403889.49</c:v>
                </c:pt>
                <c:pt idx="252">
                  <c:v>-260092.05</c:v>
                </c:pt>
                <c:pt idx="253">
                  <c:v>-7393.46</c:v>
                </c:pt>
                <c:pt idx="254">
                  <c:v>313641.89</c:v>
                </c:pt>
                <c:pt idx="255">
                  <c:v>-445285.89</c:v>
                </c:pt>
                <c:pt idx="256">
                  <c:v>312119.58</c:v>
                </c:pt>
              </c:numCache>
            </c:numRef>
          </c:val>
          <c:extLst>
            <c:ext xmlns:c16="http://schemas.microsoft.com/office/drawing/2014/chart" uri="{C3380CC4-5D6E-409C-BE32-E72D297353CC}">
              <c16:uniqueId val="{00000000-0459-472B-A0DA-3309F95A287D}"/>
            </c:ext>
          </c:extLst>
        </c:ser>
        <c:dLbls>
          <c:showLegendKey val="0"/>
          <c:showVal val="0"/>
          <c:showCatName val="0"/>
          <c:showSerName val="0"/>
          <c:showPercent val="0"/>
          <c:showBubbleSize val="0"/>
        </c:dLbls>
        <c:gapWidth val="0"/>
        <c:axId val="309207424"/>
        <c:axId val="309219712"/>
      </c:barChart>
      <c:lineChart>
        <c:grouping val="standard"/>
        <c:varyColors val="0"/>
        <c:ser>
          <c:idx val="1"/>
          <c:order val="0"/>
          <c:tx>
            <c:strRef>
              <c:f>[1]MR4!$C$4</c:f>
              <c:strCache>
                <c:ptCount val="1"/>
                <c:pt idx="0">
                  <c:v>VaR 1D 99%</c:v>
                </c:pt>
              </c:strCache>
            </c:strRef>
          </c:tx>
          <c:spPr>
            <a:ln>
              <a:solidFill>
                <a:srgbClr val="B5CA92"/>
              </a:solidFill>
            </a:ln>
          </c:spPr>
          <c:marker>
            <c:symbol val="none"/>
          </c:marker>
          <c:cat>
            <c:numRef>
              <c:f>[1]MR4!$A$5:$A$260</c:f>
              <c:numCache>
                <c:formatCode>General</c:formatCode>
                <c:ptCount val="2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43830</c:v>
                </c:pt>
                <c:pt idx="65">
                  <c:v>43832</c:v>
                </c:pt>
                <c:pt idx="66">
                  <c:v>43833</c:v>
                </c:pt>
                <c:pt idx="67">
                  <c:v>43836</c:v>
                </c:pt>
                <c:pt idx="68">
                  <c:v>43837</c:v>
                </c:pt>
                <c:pt idx="69">
                  <c:v>43838</c:v>
                </c:pt>
                <c:pt idx="70">
                  <c:v>43839</c:v>
                </c:pt>
                <c:pt idx="71">
                  <c:v>43840</c:v>
                </c:pt>
                <c:pt idx="72">
                  <c:v>43843</c:v>
                </c:pt>
                <c:pt idx="73">
                  <c:v>43844</c:v>
                </c:pt>
                <c:pt idx="74">
                  <c:v>43845</c:v>
                </c:pt>
                <c:pt idx="75">
                  <c:v>43846</c:v>
                </c:pt>
                <c:pt idx="76">
                  <c:v>43847</c:v>
                </c:pt>
                <c:pt idx="77">
                  <c:v>43850</c:v>
                </c:pt>
                <c:pt idx="78">
                  <c:v>43851</c:v>
                </c:pt>
                <c:pt idx="79">
                  <c:v>43852</c:v>
                </c:pt>
                <c:pt idx="80">
                  <c:v>43853</c:v>
                </c:pt>
                <c:pt idx="81">
                  <c:v>43854</c:v>
                </c:pt>
                <c:pt idx="82">
                  <c:v>43857</c:v>
                </c:pt>
                <c:pt idx="83">
                  <c:v>43858</c:v>
                </c:pt>
                <c:pt idx="84">
                  <c:v>43859</c:v>
                </c:pt>
                <c:pt idx="85">
                  <c:v>43860</c:v>
                </c:pt>
                <c:pt idx="86">
                  <c:v>43861</c:v>
                </c:pt>
                <c:pt idx="87">
                  <c:v>43864</c:v>
                </c:pt>
                <c:pt idx="88">
                  <c:v>43865</c:v>
                </c:pt>
                <c:pt idx="89">
                  <c:v>43866</c:v>
                </c:pt>
                <c:pt idx="90">
                  <c:v>43867</c:v>
                </c:pt>
                <c:pt idx="91">
                  <c:v>43868</c:v>
                </c:pt>
                <c:pt idx="92">
                  <c:v>43871</c:v>
                </c:pt>
                <c:pt idx="93">
                  <c:v>43872</c:v>
                </c:pt>
                <c:pt idx="94">
                  <c:v>43873</c:v>
                </c:pt>
                <c:pt idx="95">
                  <c:v>43874</c:v>
                </c:pt>
                <c:pt idx="96">
                  <c:v>43875</c:v>
                </c:pt>
                <c:pt idx="97">
                  <c:v>43878</c:v>
                </c:pt>
                <c:pt idx="98">
                  <c:v>43879</c:v>
                </c:pt>
                <c:pt idx="99">
                  <c:v>43880</c:v>
                </c:pt>
                <c:pt idx="100">
                  <c:v>43881</c:v>
                </c:pt>
                <c:pt idx="101">
                  <c:v>43882</c:v>
                </c:pt>
                <c:pt idx="102">
                  <c:v>43885</c:v>
                </c:pt>
                <c:pt idx="103">
                  <c:v>43886</c:v>
                </c:pt>
                <c:pt idx="104">
                  <c:v>43887</c:v>
                </c:pt>
                <c:pt idx="105">
                  <c:v>43888</c:v>
                </c:pt>
                <c:pt idx="106">
                  <c:v>43889</c:v>
                </c:pt>
                <c:pt idx="107">
                  <c:v>43892</c:v>
                </c:pt>
                <c:pt idx="108">
                  <c:v>43893</c:v>
                </c:pt>
                <c:pt idx="109">
                  <c:v>43894</c:v>
                </c:pt>
                <c:pt idx="110">
                  <c:v>43895</c:v>
                </c:pt>
                <c:pt idx="111">
                  <c:v>43896</c:v>
                </c:pt>
                <c:pt idx="112">
                  <c:v>43899</c:v>
                </c:pt>
                <c:pt idx="113">
                  <c:v>43900</c:v>
                </c:pt>
                <c:pt idx="114">
                  <c:v>43901</c:v>
                </c:pt>
                <c:pt idx="115">
                  <c:v>43902</c:v>
                </c:pt>
                <c:pt idx="116">
                  <c:v>43903</c:v>
                </c:pt>
                <c:pt idx="117">
                  <c:v>43906</c:v>
                </c:pt>
                <c:pt idx="118">
                  <c:v>43907</c:v>
                </c:pt>
                <c:pt idx="119">
                  <c:v>43908</c:v>
                </c:pt>
                <c:pt idx="120">
                  <c:v>43909</c:v>
                </c:pt>
                <c:pt idx="121">
                  <c:v>43910</c:v>
                </c:pt>
                <c:pt idx="122">
                  <c:v>43913</c:v>
                </c:pt>
                <c:pt idx="123">
                  <c:v>43914</c:v>
                </c:pt>
                <c:pt idx="124">
                  <c:v>43915</c:v>
                </c:pt>
                <c:pt idx="125">
                  <c:v>43916</c:v>
                </c:pt>
                <c:pt idx="126">
                  <c:v>43917</c:v>
                </c:pt>
                <c:pt idx="127">
                  <c:v>43920</c:v>
                </c:pt>
                <c:pt idx="128">
                  <c:v>43921</c:v>
                </c:pt>
                <c:pt idx="129">
                  <c:v>43922</c:v>
                </c:pt>
                <c:pt idx="130">
                  <c:v>43923</c:v>
                </c:pt>
                <c:pt idx="131">
                  <c:v>43924</c:v>
                </c:pt>
                <c:pt idx="132">
                  <c:v>43927</c:v>
                </c:pt>
                <c:pt idx="133">
                  <c:v>43928</c:v>
                </c:pt>
                <c:pt idx="134">
                  <c:v>43929</c:v>
                </c:pt>
                <c:pt idx="135">
                  <c:v>43930</c:v>
                </c:pt>
                <c:pt idx="136">
                  <c:v>43935</c:v>
                </c:pt>
                <c:pt idx="137">
                  <c:v>43936</c:v>
                </c:pt>
                <c:pt idx="138">
                  <c:v>43937</c:v>
                </c:pt>
                <c:pt idx="139">
                  <c:v>43938</c:v>
                </c:pt>
                <c:pt idx="140">
                  <c:v>43941</c:v>
                </c:pt>
                <c:pt idx="141">
                  <c:v>43942</c:v>
                </c:pt>
                <c:pt idx="142">
                  <c:v>43943</c:v>
                </c:pt>
                <c:pt idx="143">
                  <c:v>43944</c:v>
                </c:pt>
                <c:pt idx="144">
                  <c:v>43945</c:v>
                </c:pt>
                <c:pt idx="145">
                  <c:v>43948</c:v>
                </c:pt>
                <c:pt idx="146">
                  <c:v>43949</c:v>
                </c:pt>
                <c:pt idx="147">
                  <c:v>43950</c:v>
                </c:pt>
                <c:pt idx="148">
                  <c:v>43951</c:v>
                </c:pt>
                <c:pt idx="149">
                  <c:v>43955</c:v>
                </c:pt>
                <c:pt idx="150">
                  <c:v>43956</c:v>
                </c:pt>
                <c:pt idx="151">
                  <c:v>43957</c:v>
                </c:pt>
                <c:pt idx="152">
                  <c:v>43958</c:v>
                </c:pt>
                <c:pt idx="153">
                  <c:v>43959</c:v>
                </c:pt>
                <c:pt idx="154">
                  <c:v>43962</c:v>
                </c:pt>
                <c:pt idx="155">
                  <c:v>43963</c:v>
                </c:pt>
                <c:pt idx="156">
                  <c:v>43964</c:v>
                </c:pt>
                <c:pt idx="157">
                  <c:v>43965</c:v>
                </c:pt>
                <c:pt idx="158">
                  <c:v>43966</c:v>
                </c:pt>
                <c:pt idx="159">
                  <c:v>43969</c:v>
                </c:pt>
                <c:pt idx="160">
                  <c:v>43970</c:v>
                </c:pt>
                <c:pt idx="161">
                  <c:v>43971</c:v>
                </c:pt>
                <c:pt idx="162">
                  <c:v>43972</c:v>
                </c:pt>
                <c:pt idx="163">
                  <c:v>43973</c:v>
                </c:pt>
                <c:pt idx="164">
                  <c:v>43976</c:v>
                </c:pt>
                <c:pt idx="165">
                  <c:v>43977</c:v>
                </c:pt>
                <c:pt idx="166">
                  <c:v>43978</c:v>
                </c:pt>
                <c:pt idx="167">
                  <c:v>43979</c:v>
                </c:pt>
                <c:pt idx="168">
                  <c:v>43980</c:v>
                </c:pt>
                <c:pt idx="169">
                  <c:v>43983</c:v>
                </c:pt>
                <c:pt idx="170">
                  <c:v>43984</c:v>
                </c:pt>
                <c:pt idx="171">
                  <c:v>43985</c:v>
                </c:pt>
                <c:pt idx="172">
                  <c:v>43986</c:v>
                </c:pt>
                <c:pt idx="173">
                  <c:v>43987</c:v>
                </c:pt>
                <c:pt idx="174">
                  <c:v>43990</c:v>
                </c:pt>
                <c:pt idx="175">
                  <c:v>43991</c:v>
                </c:pt>
                <c:pt idx="176">
                  <c:v>43992</c:v>
                </c:pt>
                <c:pt idx="177">
                  <c:v>43993</c:v>
                </c:pt>
                <c:pt idx="178">
                  <c:v>43994</c:v>
                </c:pt>
                <c:pt idx="179">
                  <c:v>43997</c:v>
                </c:pt>
                <c:pt idx="180">
                  <c:v>43998</c:v>
                </c:pt>
                <c:pt idx="181">
                  <c:v>43999</c:v>
                </c:pt>
                <c:pt idx="182">
                  <c:v>44000</c:v>
                </c:pt>
                <c:pt idx="183">
                  <c:v>44001</c:v>
                </c:pt>
                <c:pt idx="184">
                  <c:v>44004</c:v>
                </c:pt>
                <c:pt idx="185">
                  <c:v>44005</c:v>
                </c:pt>
                <c:pt idx="186">
                  <c:v>44006</c:v>
                </c:pt>
                <c:pt idx="187">
                  <c:v>44007</c:v>
                </c:pt>
                <c:pt idx="188">
                  <c:v>44008</c:v>
                </c:pt>
                <c:pt idx="189">
                  <c:v>44011</c:v>
                </c:pt>
                <c:pt idx="190">
                  <c:v>44012</c:v>
                </c:pt>
                <c:pt idx="191">
                  <c:v>44013</c:v>
                </c:pt>
                <c:pt idx="192">
                  <c:v>44014</c:v>
                </c:pt>
                <c:pt idx="193">
                  <c:v>44015</c:v>
                </c:pt>
                <c:pt idx="194">
                  <c:v>44018</c:v>
                </c:pt>
                <c:pt idx="195">
                  <c:v>44019</c:v>
                </c:pt>
                <c:pt idx="196">
                  <c:v>44020</c:v>
                </c:pt>
                <c:pt idx="197">
                  <c:v>44021</c:v>
                </c:pt>
                <c:pt idx="198">
                  <c:v>44022</c:v>
                </c:pt>
                <c:pt idx="199">
                  <c:v>44025</c:v>
                </c:pt>
                <c:pt idx="200">
                  <c:v>44026</c:v>
                </c:pt>
                <c:pt idx="201">
                  <c:v>44027</c:v>
                </c:pt>
                <c:pt idx="202">
                  <c:v>44028</c:v>
                </c:pt>
                <c:pt idx="203">
                  <c:v>44029</c:v>
                </c:pt>
                <c:pt idx="204">
                  <c:v>44032</c:v>
                </c:pt>
                <c:pt idx="205">
                  <c:v>44033</c:v>
                </c:pt>
                <c:pt idx="206">
                  <c:v>44034</c:v>
                </c:pt>
                <c:pt idx="207">
                  <c:v>44035</c:v>
                </c:pt>
                <c:pt idx="208">
                  <c:v>44036</c:v>
                </c:pt>
                <c:pt idx="209">
                  <c:v>44039</c:v>
                </c:pt>
                <c:pt idx="210">
                  <c:v>44040</c:v>
                </c:pt>
                <c:pt idx="211">
                  <c:v>44041</c:v>
                </c:pt>
                <c:pt idx="212">
                  <c:v>44042</c:v>
                </c:pt>
                <c:pt idx="213">
                  <c:v>44043</c:v>
                </c:pt>
                <c:pt idx="214">
                  <c:v>44046</c:v>
                </c:pt>
                <c:pt idx="215">
                  <c:v>44047</c:v>
                </c:pt>
                <c:pt idx="216">
                  <c:v>44048</c:v>
                </c:pt>
                <c:pt idx="217">
                  <c:v>44049</c:v>
                </c:pt>
                <c:pt idx="218">
                  <c:v>44050</c:v>
                </c:pt>
                <c:pt idx="219">
                  <c:v>44053</c:v>
                </c:pt>
                <c:pt idx="220">
                  <c:v>44054</c:v>
                </c:pt>
                <c:pt idx="221">
                  <c:v>44055</c:v>
                </c:pt>
                <c:pt idx="222">
                  <c:v>44056</c:v>
                </c:pt>
                <c:pt idx="223">
                  <c:v>44057</c:v>
                </c:pt>
                <c:pt idx="224">
                  <c:v>44060</c:v>
                </c:pt>
                <c:pt idx="225">
                  <c:v>44061</c:v>
                </c:pt>
                <c:pt idx="226">
                  <c:v>44062</c:v>
                </c:pt>
                <c:pt idx="227">
                  <c:v>44063</c:v>
                </c:pt>
                <c:pt idx="228">
                  <c:v>44064</c:v>
                </c:pt>
                <c:pt idx="229">
                  <c:v>44067</c:v>
                </c:pt>
                <c:pt idx="230">
                  <c:v>44068</c:v>
                </c:pt>
                <c:pt idx="231">
                  <c:v>44069</c:v>
                </c:pt>
                <c:pt idx="232">
                  <c:v>44070</c:v>
                </c:pt>
                <c:pt idx="233">
                  <c:v>44071</c:v>
                </c:pt>
                <c:pt idx="234">
                  <c:v>44074</c:v>
                </c:pt>
                <c:pt idx="235">
                  <c:v>44075</c:v>
                </c:pt>
                <c:pt idx="236">
                  <c:v>44076</c:v>
                </c:pt>
                <c:pt idx="237">
                  <c:v>44077</c:v>
                </c:pt>
                <c:pt idx="238">
                  <c:v>44078</c:v>
                </c:pt>
                <c:pt idx="239">
                  <c:v>44081</c:v>
                </c:pt>
                <c:pt idx="240">
                  <c:v>44082</c:v>
                </c:pt>
                <c:pt idx="241">
                  <c:v>44083</c:v>
                </c:pt>
                <c:pt idx="242">
                  <c:v>44084</c:v>
                </c:pt>
                <c:pt idx="243">
                  <c:v>44085</c:v>
                </c:pt>
                <c:pt idx="244">
                  <c:v>44088</c:v>
                </c:pt>
                <c:pt idx="245">
                  <c:v>44089</c:v>
                </c:pt>
                <c:pt idx="246">
                  <c:v>44090</c:v>
                </c:pt>
                <c:pt idx="247">
                  <c:v>44091</c:v>
                </c:pt>
                <c:pt idx="248">
                  <c:v>44092</c:v>
                </c:pt>
                <c:pt idx="249">
                  <c:v>44095</c:v>
                </c:pt>
                <c:pt idx="250">
                  <c:v>44096</c:v>
                </c:pt>
                <c:pt idx="251">
                  <c:v>44097</c:v>
                </c:pt>
                <c:pt idx="252">
                  <c:v>44098</c:v>
                </c:pt>
                <c:pt idx="253">
                  <c:v>44099</c:v>
                </c:pt>
                <c:pt idx="254">
                  <c:v>44102</c:v>
                </c:pt>
                <c:pt idx="255">
                  <c:v>44103</c:v>
                </c:pt>
              </c:numCache>
            </c:numRef>
          </c:cat>
          <c:val>
            <c:numRef>
              <c:f>[1]MR4!$C$5:$C$261</c:f>
              <c:numCache>
                <c:formatCode>General</c:formatCode>
                <c:ptCount val="257"/>
                <c:pt idx="0">
                  <c:v>-1048528.75</c:v>
                </c:pt>
                <c:pt idx="1">
                  <c:v>-1015059.31</c:v>
                </c:pt>
                <c:pt idx="2">
                  <c:v>-1024232.15</c:v>
                </c:pt>
                <c:pt idx="3">
                  <c:v>-998152.81</c:v>
                </c:pt>
                <c:pt idx="4">
                  <c:v>-1004282.32</c:v>
                </c:pt>
                <c:pt idx="5">
                  <c:v>-844964.68</c:v>
                </c:pt>
                <c:pt idx="6">
                  <c:v>-895371.16</c:v>
                </c:pt>
                <c:pt idx="7">
                  <c:v>-909808.66</c:v>
                </c:pt>
                <c:pt idx="8">
                  <c:v>-861008.22</c:v>
                </c:pt>
                <c:pt idx="9">
                  <c:v>-929343.85</c:v>
                </c:pt>
                <c:pt idx="10">
                  <c:v>-922037.91</c:v>
                </c:pt>
                <c:pt idx="11">
                  <c:v>-976560.82</c:v>
                </c:pt>
                <c:pt idx="12">
                  <c:v>-897524.12</c:v>
                </c:pt>
                <c:pt idx="13">
                  <c:v>-878194.33</c:v>
                </c:pt>
                <c:pt idx="14">
                  <c:v>-967409.4</c:v>
                </c:pt>
                <c:pt idx="15">
                  <c:v>-1058517.82</c:v>
                </c:pt>
                <c:pt idx="16">
                  <c:v>-1049595.51</c:v>
                </c:pt>
                <c:pt idx="17">
                  <c:v>-1095167.18</c:v>
                </c:pt>
                <c:pt idx="18">
                  <c:v>-1130405.0900000001</c:v>
                </c:pt>
                <c:pt idx="19">
                  <c:v>-1108690.9099999999</c:v>
                </c:pt>
                <c:pt idx="20">
                  <c:v>-1089611.03</c:v>
                </c:pt>
                <c:pt idx="21">
                  <c:v>-1162476.3</c:v>
                </c:pt>
                <c:pt idx="22">
                  <c:v>-1332295.46</c:v>
                </c:pt>
                <c:pt idx="23">
                  <c:v>-1085201.32</c:v>
                </c:pt>
                <c:pt idx="24">
                  <c:v>-1151808.2</c:v>
                </c:pt>
                <c:pt idx="25">
                  <c:v>-1143538.3400000001</c:v>
                </c:pt>
                <c:pt idx="26">
                  <c:v>-1125162.1100000001</c:v>
                </c:pt>
                <c:pt idx="27">
                  <c:v>-1154052.03</c:v>
                </c:pt>
                <c:pt idx="28">
                  <c:v>-1073233.5</c:v>
                </c:pt>
                <c:pt idx="29">
                  <c:v>-1080042.28</c:v>
                </c:pt>
                <c:pt idx="30">
                  <c:v>-1065330.5</c:v>
                </c:pt>
                <c:pt idx="31">
                  <c:v>-1093159.99</c:v>
                </c:pt>
                <c:pt idx="32">
                  <c:v>-1069660.71</c:v>
                </c:pt>
                <c:pt idx="33">
                  <c:v>-1038645.45</c:v>
                </c:pt>
                <c:pt idx="34">
                  <c:v>-1023240.31</c:v>
                </c:pt>
                <c:pt idx="35">
                  <c:v>-1022077.54</c:v>
                </c:pt>
                <c:pt idx="36">
                  <c:v>-1127515.19</c:v>
                </c:pt>
                <c:pt idx="37">
                  <c:v>-1145693.92</c:v>
                </c:pt>
                <c:pt idx="38">
                  <c:v>-1202903.48</c:v>
                </c:pt>
                <c:pt idx="39">
                  <c:v>-1109270.94</c:v>
                </c:pt>
                <c:pt idx="40">
                  <c:v>-1130329.08</c:v>
                </c:pt>
                <c:pt idx="41">
                  <c:v>-1267980.43</c:v>
                </c:pt>
                <c:pt idx="42">
                  <c:v>-1487800.15</c:v>
                </c:pt>
                <c:pt idx="43">
                  <c:v>-1336970.83</c:v>
                </c:pt>
                <c:pt idx="44">
                  <c:v>-1235514.72</c:v>
                </c:pt>
                <c:pt idx="45">
                  <c:v>-1392678.66</c:v>
                </c:pt>
                <c:pt idx="46">
                  <c:v>-1460246.72</c:v>
                </c:pt>
                <c:pt idx="47">
                  <c:v>-1982348.03</c:v>
                </c:pt>
                <c:pt idx="48">
                  <c:v>-2056720.35</c:v>
                </c:pt>
                <c:pt idx="49">
                  <c:v>-1995919.19</c:v>
                </c:pt>
                <c:pt idx="50">
                  <c:v>-2009263.51</c:v>
                </c:pt>
                <c:pt idx="51">
                  <c:v>-1054676.52</c:v>
                </c:pt>
                <c:pt idx="52">
                  <c:v>-1403404.68</c:v>
                </c:pt>
                <c:pt idx="53">
                  <c:v>-1063187.83</c:v>
                </c:pt>
                <c:pt idx="54">
                  <c:v>-1042766.21</c:v>
                </c:pt>
                <c:pt idx="55">
                  <c:v>-1025971.97</c:v>
                </c:pt>
                <c:pt idx="56">
                  <c:v>-1060082.98</c:v>
                </c:pt>
                <c:pt idx="57">
                  <c:v>-1627722.05</c:v>
                </c:pt>
                <c:pt idx="58">
                  <c:v>-1489860.76</c:v>
                </c:pt>
                <c:pt idx="59">
                  <c:v>-1364007.03</c:v>
                </c:pt>
                <c:pt idx="60">
                  <c:v>-1796976.82</c:v>
                </c:pt>
                <c:pt idx="61">
                  <c:v>-1628473.63</c:v>
                </c:pt>
                <c:pt idx="62">
                  <c:v>-1758815.56</c:v>
                </c:pt>
                <c:pt idx="63">
                  <c:v>-1834297.82</c:v>
                </c:pt>
                <c:pt idx="64">
                  <c:v>-1621670.42</c:v>
                </c:pt>
                <c:pt idx="65">
                  <c:v>-1501472.9</c:v>
                </c:pt>
                <c:pt idx="66">
                  <c:v>-1450053.2</c:v>
                </c:pt>
                <c:pt idx="67">
                  <c:v>-1682754.39</c:v>
                </c:pt>
                <c:pt idx="68">
                  <c:v>-1397364.94</c:v>
                </c:pt>
                <c:pt idx="69">
                  <c:v>-1528144.13</c:v>
                </c:pt>
                <c:pt idx="70">
                  <c:v>-1432001.21</c:v>
                </c:pt>
                <c:pt idx="71">
                  <c:v>-1441538.99</c:v>
                </c:pt>
                <c:pt idx="72">
                  <c:v>-2343174.4900000002</c:v>
                </c:pt>
                <c:pt idx="73">
                  <c:v>-1991953.47</c:v>
                </c:pt>
                <c:pt idx="74">
                  <c:v>-1809617.49</c:v>
                </c:pt>
                <c:pt idx="75">
                  <c:v>-1881121.15</c:v>
                </c:pt>
                <c:pt idx="76">
                  <c:v>-1866614.68</c:v>
                </c:pt>
                <c:pt idx="77">
                  <c:v>-1237251.1200000001</c:v>
                </c:pt>
                <c:pt idx="78">
                  <c:v>-2520682.87</c:v>
                </c:pt>
                <c:pt idx="79">
                  <c:v>-2477117.33</c:v>
                </c:pt>
                <c:pt idx="80">
                  <c:v>-2464011.15</c:v>
                </c:pt>
                <c:pt idx="81">
                  <c:v>-2430718.4</c:v>
                </c:pt>
                <c:pt idx="82">
                  <c:v>-2638504.5299999998</c:v>
                </c:pt>
                <c:pt idx="83">
                  <c:v>-2613363.5299999998</c:v>
                </c:pt>
                <c:pt idx="84">
                  <c:v>-2637624.56</c:v>
                </c:pt>
                <c:pt idx="85">
                  <c:v>-2770610.01</c:v>
                </c:pt>
                <c:pt idx="86">
                  <c:v>-2843795.22</c:v>
                </c:pt>
                <c:pt idx="87">
                  <c:v>-2222573.1800000002</c:v>
                </c:pt>
                <c:pt idx="88">
                  <c:v>-1964450.36</c:v>
                </c:pt>
                <c:pt idx="89">
                  <c:v>-1662550.71</c:v>
                </c:pt>
                <c:pt idx="90">
                  <c:v>-1643698.69</c:v>
                </c:pt>
                <c:pt idx="91">
                  <c:v>-1587000.9</c:v>
                </c:pt>
                <c:pt idx="92">
                  <c:v>-1979928.35</c:v>
                </c:pt>
                <c:pt idx="93">
                  <c:v>-1498377.72</c:v>
                </c:pt>
                <c:pt idx="94">
                  <c:v>-1317158.94</c:v>
                </c:pt>
                <c:pt idx="95">
                  <c:v>-1895527.06</c:v>
                </c:pt>
                <c:pt idx="96">
                  <c:v>-1819995.96</c:v>
                </c:pt>
                <c:pt idx="97">
                  <c:v>-1501365.17</c:v>
                </c:pt>
                <c:pt idx="98">
                  <c:v>-1656428.15</c:v>
                </c:pt>
                <c:pt idx="99">
                  <c:v>-1399923.13</c:v>
                </c:pt>
                <c:pt idx="100">
                  <c:v>-1585258.05</c:v>
                </c:pt>
                <c:pt idx="101">
                  <c:v>-1543127.59</c:v>
                </c:pt>
                <c:pt idx="102">
                  <c:v>-1461102.2</c:v>
                </c:pt>
                <c:pt idx="103">
                  <c:v>-1683495.93</c:v>
                </c:pt>
                <c:pt idx="104">
                  <c:v>-1525562.5</c:v>
                </c:pt>
                <c:pt idx="105">
                  <c:v>-1489970.65</c:v>
                </c:pt>
                <c:pt idx="106">
                  <c:v>-1472346.12</c:v>
                </c:pt>
                <c:pt idx="107">
                  <c:v>-1242955.98</c:v>
                </c:pt>
                <c:pt idx="108">
                  <c:v>-1437768.51</c:v>
                </c:pt>
                <c:pt idx="109">
                  <c:v>-1618503.27</c:v>
                </c:pt>
                <c:pt idx="110">
                  <c:v>-1670640.41</c:v>
                </c:pt>
                <c:pt idx="111">
                  <c:v>-2693913.17</c:v>
                </c:pt>
                <c:pt idx="112">
                  <c:v>-1982302.76</c:v>
                </c:pt>
                <c:pt idx="113">
                  <c:v>-1940059.63</c:v>
                </c:pt>
                <c:pt idx="114">
                  <c:v>-1706613.57</c:v>
                </c:pt>
                <c:pt idx="115">
                  <c:v>-1593012.87</c:v>
                </c:pt>
                <c:pt idx="116">
                  <c:v>-1773080.93</c:v>
                </c:pt>
                <c:pt idx="117">
                  <c:v>-1768829.77</c:v>
                </c:pt>
                <c:pt idx="118">
                  <c:v>-2043198.49</c:v>
                </c:pt>
                <c:pt idx="119">
                  <c:v>-1954141.69</c:v>
                </c:pt>
                <c:pt idx="120">
                  <c:v>-1893174.03</c:v>
                </c:pt>
                <c:pt idx="121">
                  <c:v>-1886523.29</c:v>
                </c:pt>
                <c:pt idx="122">
                  <c:v>-1798054.68</c:v>
                </c:pt>
                <c:pt idx="123">
                  <c:v>-2045213.49</c:v>
                </c:pt>
                <c:pt idx="124">
                  <c:v>-1778544.44</c:v>
                </c:pt>
                <c:pt idx="125">
                  <c:v>-1843818.1</c:v>
                </c:pt>
                <c:pt idx="126">
                  <c:v>-2164843.46</c:v>
                </c:pt>
                <c:pt idx="127">
                  <c:v>-2159320.2400000002</c:v>
                </c:pt>
                <c:pt idx="128">
                  <c:v>-2217440.4700000002</c:v>
                </c:pt>
                <c:pt idx="129">
                  <c:v>-2249957.63</c:v>
                </c:pt>
                <c:pt idx="130">
                  <c:v>-2270749.2200000002</c:v>
                </c:pt>
                <c:pt idx="131">
                  <c:v>-2042558.58</c:v>
                </c:pt>
                <c:pt idx="132">
                  <c:v>-2090990.44</c:v>
                </c:pt>
                <c:pt idx="133">
                  <c:v>-2124109.71</c:v>
                </c:pt>
                <c:pt idx="134">
                  <c:v>-2190800.94</c:v>
                </c:pt>
                <c:pt idx="135">
                  <c:v>-1633749.89</c:v>
                </c:pt>
                <c:pt idx="136">
                  <c:v>-1702013.21</c:v>
                </c:pt>
                <c:pt idx="137">
                  <c:v>-1756301.64</c:v>
                </c:pt>
                <c:pt idx="138">
                  <c:v>-1956172.55</c:v>
                </c:pt>
                <c:pt idx="139">
                  <c:v>-1889361.9</c:v>
                </c:pt>
                <c:pt idx="140">
                  <c:v>-1866940.15</c:v>
                </c:pt>
                <c:pt idx="141">
                  <c:v>-1746229.88</c:v>
                </c:pt>
                <c:pt idx="142">
                  <c:v>-2016866.3</c:v>
                </c:pt>
                <c:pt idx="143">
                  <c:v>-2173107.66</c:v>
                </c:pt>
                <c:pt idx="144">
                  <c:v>-2128038.5099999998</c:v>
                </c:pt>
                <c:pt idx="145">
                  <c:v>-2278606.25</c:v>
                </c:pt>
                <c:pt idx="146">
                  <c:v>-2156237.54</c:v>
                </c:pt>
                <c:pt idx="147">
                  <c:v>-2141558.5499999998</c:v>
                </c:pt>
                <c:pt idx="148">
                  <c:v>-2318986.39</c:v>
                </c:pt>
                <c:pt idx="149">
                  <c:v>-2354940.44</c:v>
                </c:pt>
                <c:pt idx="150">
                  <c:v>-2474342.73</c:v>
                </c:pt>
                <c:pt idx="151">
                  <c:v>-2320795.92</c:v>
                </c:pt>
                <c:pt idx="152">
                  <c:v>-2416140.5099999998</c:v>
                </c:pt>
                <c:pt idx="153">
                  <c:v>-2514764.46</c:v>
                </c:pt>
                <c:pt idx="154">
                  <c:v>-2523469.94</c:v>
                </c:pt>
                <c:pt idx="155">
                  <c:v>-2402339.2200000002</c:v>
                </c:pt>
                <c:pt idx="156">
                  <c:v>-2547885.79</c:v>
                </c:pt>
                <c:pt idx="157">
                  <c:v>-2630239.96</c:v>
                </c:pt>
                <c:pt idx="158">
                  <c:v>-2124519.9</c:v>
                </c:pt>
                <c:pt idx="159">
                  <c:v>-1704279.39</c:v>
                </c:pt>
                <c:pt idx="160">
                  <c:v>-1657558.94</c:v>
                </c:pt>
                <c:pt idx="161">
                  <c:v>-1753062.95</c:v>
                </c:pt>
                <c:pt idx="162">
                  <c:v>-1960001.67</c:v>
                </c:pt>
                <c:pt idx="163">
                  <c:v>-2000229.79</c:v>
                </c:pt>
                <c:pt idx="164">
                  <c:v>-2133740.98</c:v>
                </c:pt>
                <c:pt idx="165">
                  <c:v>-2251485.6800000002</c:v>
                </c:pt>
                <c:pt idx="166">
                  <c:v>-2198462.4700000002</c:v>
                </c:pt>
                <c:pt idx="167">
                  <c:v>-2168733.96</c:v>
                </c:pt>
                <c:pt idx="168">
                  <c:v>-2166252.77</c:v>
                </c:pt>
                <c:pt idx="169">
                  <c:v>-2111843.75</c:v>
                </c:pt>
                <c:pt idx="170">
                  <c:v>-2059627.27</c:v>
                </c:pt>
                <c:pt idx="171">
                  <c:v>-1979952.09</c:v>
                </c:pt>
                <c:pt idx="172">
                  <c:v>-1941488.76</c:v>
                </c:pt>
                <c:pt idx="173">
                  <c:v>-2027919.47</c:v>
                </c:pt>
                <c:pt idx="174">
                  <c:v>-1468230.34</c:v>
                </c:pt>
                <c:pt idx="175">
                  <c:v>-1475707.59</c:v>
                </c:pt>
                <c:pt idx="176">
                  <c:v>-1389965.62</c:v>
                </c:pt>
                <c:pt idx="177">
                  <c:v>-1438475.27</c:v>
                </c:pt>
                <c:pt idx="178">
                  <c:v>-1542758.75</c:v>
                </c:pt>
                <c:pt idx="179">
                  <c:v>-1505500.9</c:v>
                </c:pt>
                <c:pt idx="180">
                  <c:v>-1499779.81</c:v>
                </c:pt>
                <c:pt idx="181">
                  <c:v>-1735077.83</c:v>
                </c:pt>
                <c:pt idx="182">
                  <c:v>-1772467.38</c:v>
                </c:pt>
                <c:pt idx="183">
                  <c:v>-1645703.84</c:v>
                </c:pt>
                <c:pt idx="184">
                  <c:v>-1692009.06</c:v>
                </c:pt>
                <c:pt idx="185">
                  <c:v>-1704108.21</c:v>
                </c:pt>
                <c:pt idx="186">
                  <c:v>-1566087.35</c:v>
                </c:pt>
                <c:pt idx="187">
                  <c:v>-1593292.28</c:v>
                </c:pt>
                <c:pt idx="188">
                  <c:v>-1464779.34</c:v>
                </c:pt>
                <c:pt idx="189">
                  <c:v>-1416557.4</c:v>
                </c:pt>
                <c:pt idx="190">
                  <c:v>-1482452.24</c:v>
                </c:pt>
                <c:pt idx="191">
                  <c:v>-1625234.91</c:v>
                </c:pt>
                <c:pt idx="192">
                  <c:v>-1544151.29</c:v>
                </c:pt>
                <c:pt idx="193">
                  <c:v>-1502434.29</c:v>
                </c:pt>
                <c:pt idx="194">
                  <c:v>-1617276.54</c:v>
                </c:pt>
                <c:pt idx="195">
                  <c:v>-1638168.46</c:v>
                </c:pt>
                <c:pt idx="196">
                  <c:v>-1914029.89</c:v>
                </c:pt>
                <c:pt idx="197">
                  <c:v>-1869659.29</c:v>
                </c:pt>
                <c:pt idx="198">
                  <c:v>-1793193.88</c:v>
                </c:pt>
                <c:pt idx="199">
                  <c:v>-1816166.61</c:v>
                </c:pt>
                <c:pt idx="200">
                  <c:v>-1822409.88</c:v>
                </c:pt>
                <c:pt idx="201">
                  <c:v>-1727949.86</c:v>
                </c:pt>
                <c:pt idx="202">
                  <c:v>-1646178.82</c:v>
                </c:pt>
                <c:pt idx="203">
                  <c:v>-2127700.27</c:v>
                </c:pt>
                <c:pt idx="204">
                  <c:v>-1746293.18</c:v>
                </c:pt>
                <c:pt idx="205">
                  <c:v>-1561882.3</c:v>
                </c:pt>
                <c:pt idx="206">
                  <c:v>-1745699.74</c:v>
                </c:pt>
                <c:pt idx="207">
                  <c:v>-1777468.37</c:v>
                </c:pt>
                <c:pt idx="208">
                  <c:v>-1575686.94</c:v>
                </c:pt>
                <c:pt idx="209">
                  <c:v>-1040795.74</c:v>
                </c:pt>
                <c:pt idx="210">
                  <c:v>-909987.07</c:v>
                </c:pt>
                <c:pt idx="211">
                  <c:v>-863312.34</c:v>
                </c:pt>
                <c:pt idx="212">
                  <c:v>-1061273.1100000001</c:v>
                </c:pt>
                <c:pt idx="213">
                  <c:v>-1094182</c:v>
                </c:pt>
                <c:pt idx="214">
                  <c:v>-1102004.42</c:v>
                </c:pt>
                <c:pt idx="215">
                  <c:v>-1081371.96</c:v>
                </c:pt>
                <c:pt idx="216">
                  <c:v>-1152598.3700000001</c:v>
                </c:pt>
                <c:pt idx="217">
                  <c:v>-1166774.26</c:v>
                </c:pt>
                <c:pt idx="218">
                  <c:v>-1325716.8700000001</c:v>
                </c:pt>
                <c:pt idx="219">
                  <c:v>-1342897.07</c:v>
                </c:pt>
                <c:pt idx="220">
                  <c:v>-1376584.84</c:v>
                </c:pt>
                <c:pt idx="221">
                  <c:v>-1346513.87</c:v>
                </c:pt>
                <c:pt idx="222">
                  <c:v>-1222632.24</c:v>
                </c:pt>
                <c:pt idx="223">
                  <c:v>-1272851.31</c:v>
                </c:pt>
                <c:pt idx="224">
                  <c:v>-1255602.94</c:v>
                </c:pt>
                <c:pt idx="225">
                  <c:v>-1115691.8500000001</c:v>
                </c:pt>
                <c:pt idx="226">
                  <c:v>-1170236.03</c:v>
                </c:pt>
                <c:pt idx="227">
                  <c:v>-1157444.77</c:v>
                </c:pt>
                <c:pt idx="228">
                  <c:v>-1172151.6100000001</c:v>
                </c:pt>
                <c:pt idx="229">
                  <c:v>-1408583.7</c:v>
                </c:pt>
                <c:pt idx="230">
                  <c:v>-1358583.15</c:v>
                </c:pt>
                <c:pt idx="231">
                  <c:v>-1376045.07</c:v>
                </c:pt>
                <c:pt idx="232">
                  <c:v>-1342528.02</c:v>
                </c:pt>
                <c:pt idx="233">
                  <c:v>-1265417.1100000001</c:v>
                </c:pt>
                <c:pt idx="234">
                  <c:v>-1276145.52</c:v>
                </c:pt>
                <c:pt idx="235">
                  <c:v>-1346855.32</c:v>
                </c:pt>
                <c:pt idx="236">
                  <c:v>-1189157.47</c:v>
                </c:pt>
                <c:pt idx="237">
                  <c:v>-1191296.6299999999</c:v>
                </c:pt>
                <c:pt idx="238">
                  <c:v>-1192570.96</c:v>
                </c:pt>
                <c:pt idx="239">
                  <c:v>-1133141.01</c:v>
                </c:pt>
                <c:pt idx="240">
                  <c:v>-1089102.42</c:v>
                </c:pt>
                <c:pt idx="241">
                  <c:v>-1087572.74</c:v>
                </c:pt>
                <c:pt idx="242">
                  <c:v>-1085771.6100000001</c:v>
                </c:pt>
                <c:pt idx="243">
                  <c:v>-1095938.73</c:v>
                </c:pt>
                <c:pt idx="244">
                  <c:v>-1160681.71</c:v>
                </c:pt>
                <c:pt idx="245">
                  <c:v>-1049040.74</c:v>
                </c:pt>
                <c:pt idx="246">
                  <c:v>-1088657.6000000001</c:v>
                </c:pt>
                <c:pt idx="247">
                  <c:v>-1141853.53</c:v>
                </c:pt>
                <c:pt idx="248">
                  <c:v>-1164592.46</c:v>
                </c:pt>
                <c:pt idx="249">
                  <c:v>-1239384.5</c:v>
                </c:pt>
                <c:pt idx="250">
                  <c:v>-1223992.26</c:v>
                </c:pt>
                <c:pt idx="251">
                  <c:v>-1204825.8799999999</c:v>
                </c:pt>
                <c:pt idx="252">
                  <c:v>-1161686.17</c:v>
                </c:pt>
                <c:pt idx="253">
                  <c:v>-1163791.2</c:v>
                </c:pt>
                <c:pt idx="254">
                  <c:v>-1216274.1000000001</c:v>
                </c:pt>
                <c:pt idx="255">
                  <c:v>-1183917.25</c:v>
                </c:pt>
                <c:pt idx="256">
                  <c:v>-1195156.1000000001</c:v>
                </c:pt>
              </c:numCache>
            </c:numRef>
          </c:val>
          <c:smooth val="0"/>
          <c:extLst>
            <c:ext xmlns:c16="http://schemas.microsoft.com/office/drawing/2014/chart" uri="{C3380CC4-5D6E-409C-BE32-E72D297353CC}">
              <c16:uniqueId val="{00000001-0459-472B-A0DA-3309F95A287D}"/>
            </c:ext>
          </c:extLst>
        </c:ser>
        <c:dLbls>
          <c:showLegendKey val="0"/>
          <c:showVal val="0"/>
          <c:showCatName val="0"/>
          <c:showSerName val="0"/>
          <c:showPercent val="0"/>
          <c:showBubbleSize val="0"/>
        </c:dLbls>
        <c:marker val="1"/>
        <c:smooth val="0"/>
        <c:axId val="309207424"/>
        <c:axId val="309219712"/>
      </c:lineChart>
      <c:dateAx>
        <c:axId val="309207424"/>
        <c:scaling>
          <c:orientation val="minMax"/>
          <c:max val="44195"/>
        </c:scaling>
        <c:delete val="0"/>
        <c:axPos val="b"/>
        <c:numFmt formatCode="[$-C0A]mmm\-yy;@" sourceLinked="0"/>
        <c:majorTickMark val="out"/>
        <c:minorTickMark val="none"/>
        <c:tickLblPos val="low"/>
        <c:txPr>
          <a:bodyPr rot="-2700000" vert="horz"/>
          <a:lstStyle/>
          <a:p>
            <a:pPr>
              <a:defRPr sz="1000" b="0" i="0" u="none" strike="noStrike" baseline="0">
                <a:solidFill>
                  <a:srgbClr val="000000"/>
                </a:solidFill>
                <a:latin typeface="Calibri"/>
                <a:ea typeface="Calibri"/>
                <a:cs typeface="Calibri"/>
              </a:defRPr>
            </a:pPr>
            <a:endParaRPr lang="es-ES"/>
          </a:p>
        </c:txPr>
        <c:crossAx val="309219712"/>
        <c:crosses val="autoZero"/>
        <c:auto val="0"/>
        <c:lblOffset val="100"/>
        <c:baseTimeUnit val="days"/>
        <c:majorUnit val="1"/>
        <c:majorTimeUnit val="months"/>
      </c:dateAx>
      <c:valAx>
        <c:axId val="309219712"/>
        <c:scaling>
          <c:orientation val="minMax"/>
        </c:scaling>
        <c:delete val="0"/>
        <c:axPos val="l"/>
        <c:majorGridlines/>
        <c:numFmt formatCode="#,##0" sourceLinked="0"/>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ES"/>
          </a:p>
        </c:txPr>
        <c:crossAx val="309207424"/>
        <c:crosses val="autoZero"/>
        <c:crossBetween val="between"/>
        <c:dispUnits>
          <c:builtInUnit val="millions"/>
          <c:dispUnitsLbl>
            <c:txPr>
              <a:bodyPr rot="-5400000" vert="horz"/>
              <a:lstStyle/>
              <a:p>
                <a:pPr algn="ctr">
                  <a:defRPr sz="1000" b="1" i="0" u="none" strike="noStrike" baseline="0">
                    <a:solidFill>
                      <a:srgbClr val="000000"/>
                    </a:solidFill>
                    <a:latin typeface="Calibri"/>
                    <a:ea typeface="Calibri"/>
                    <a:cs typeface="Calibri"/>
                  </a:defRPr>
                </a:pPr>
                <a:endParaRPr lang="es-ES"/>
              </a:p>
            </c:txPr>
          </c:dispUnitsLbl>
        </c:dispUnits>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paperSize="9" orientation="landscape"/>
  </c:printSettings>
</c:chartSpace>
</file>

<file path=xl/drawings/_rels/drawing1.xml.rels><?xml version="1.0" encoding="UTF-8"?>

<Relationships xmlns="http://schemas.openxmlformats.org/package/2006/relationships">
  <Relationship Id="rId1" Type="http://schemas.openxmlformats.org/officeDocument/2006/relationships/image" Target="../media/image1.jpeg"/>
  <Relationship Id="rId2" Type="http://schemas.openxmlformats.org/officeDocument/2006/relationships/image" Target="../media/image2.png"/>
</Relationships>

</file>

<file path=xl/drawings/_rels/drawing60.xml.rels><?xml version="1.0" encoding="UTF-8"?>

<Relationships xmlns="http://schemas.openxmlformats.org/package/2006/relationships">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editAs="oneCell">
    <xdr:from>
      <xdr:col>0</xdr:col>
      <xdr:colOff>14287</xdr:colOff>
      <xdr:row>0</xdr:row>
      <xdr:rowOff>23813</xdr:rowOff>
    </xdr:from>
    <xdr:to>
      <xdr:col>7</xdr:col>
      <xdr:colOff>414338</xdr:colOff>
      <xdr:row>40</xdr:row>
      <xdr:rowOff>171451</xdr:rowOff>
    </xdr:to>
    <xdr:pic>
      <xdr:nvPicPr>
        <xdr:cNvPr id="2" name="Imagen 1">
          <a:extLst>
            <a:ext uri="{FF2B5EF4-FFF2-40B4-BE49-F238E27FC236}">
              <a16:creationId xmlns:a16="http://schemas.microsoft.com/office/drawing/2014/main" id="{90E5B2C1-0C95-4706-B3BE-39DE800A51C1}"/>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 y="23813"/>
          <a:ext cx="5734051" cy="7386638"/>
        </a:xfrm>
        <a:prstGeom prst="roundRect">
          <a:avLst>
            <a:gd name="adj" fmla="val 8594"/>
          </a:avLst>
        </a:prstGeom>
        <a:solidFill>
          <a:srgbClr val="FFFFFF">
            <a:shade val="85000"/>
          </a:srgbClr>
        </a:solidFill>
        <a:ln>
          <a:noFill/>
        </a:ln>
        <a:effectLst>
          <a:reflection blurRad="12700" endPos="0" dist="5000" dir="5400000" sy="-100000" algn="bl" rotWithShape="0"/>
        </a:effectLst>
      </xdr:spPr>
    </xdr:pic>
    <xdr:clientData/>
  </xdr:twoCellAnchor>
  <xdr:twoCellAnchor>
    <xdr:from>
      <xdr:col>0</xdr:col>
      <xdr:colOff>447675</xdr:colOff>
      <xdr:row>0</xdr:row>
      <xdr:rowOff>14287</xdr:rowOff>
    </xdr:from>
    <xdr:to>
      <xdr:col>4</xdr:col>
      <xdr:colOff>700386</xdr:colOff>
      <xdr:row>14</xdr:row>
      <xdr:rowOff>103806</xdr:rowOff>
    </xdr:to>
    <xdr:pic>
      <xdr:nvPicPr>
        <xdr:cNvPr id="3" name="Imagen 2">
          <a:extLst>
            <a:ext uri="{FF2B5EF4-FFF2-40B4-BE49-F238E27FC236}">
              <a16:creationId xmlns:a16="http://schemas.microsoft.com/office/drawing/2014/main" id="{D059A6B9-C46A-4967-BC32-E9A2E8FC31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675" y="14287"/>
          <a:ext cx="3300711" cy="2623169"/>
        </a:xfrm>
        <a:prstGeom prst="rect">
          <a:avLst/>
        </a:prstGeom>
      </xdr:spPr>
    </xdr:pic>
    <xdr:clientData/>
  </xdr:twoCellAnchor>
  <xdr:twoCellAnchor>
    <xdr:from>
      <xdr:col>0</xdr:col>
      <xdr:colOff>583279</xdr:colOff>
      <xdr:row>2</xdr:row>
      <xdr:rowOff>120196</xdr:rowOff>
    </xdr:from>
    <xdr:to>
      <xdr:col>4</xdr:col>
      <xdr:colOff>759878</xdr:colOff>
      <xdr:row>18</xdr:row>
      <xdr:rowOff>82096</xdr:rowOff>
    </xdr:to>
    <xdr:sp macro="" textlink="">
      <xdr:nvSpPr>
        <xdr:cNvPr id="4" name="Cuadro de texto 26">
          <a:extLst>
            <a:ext uri="{FF2B5EF4-FFF2-40B4-BE49-F238E27FC236}">
              <a16:creationId xmlns:a16="http://schemas.microsoft.com/office/drawing/2014/main" id="{AD0A7A7C-5780-4C2E-9FF2-FECF3BF73007}"/>
            </a:ext>
          </a:extLst>
        </xdr:cNvPr>
        <xdr:cNvSpPr txBox="1"/>
      </xdr:nvSpPr>
      <xdr:spPr>
        <a:xfrm>
          <a:off x="583279" y="482146"/>
          <a:ext cx="3224599" cy="2857500"/>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0000" tIns="0" rIns="90000" bIns="0" numCol="1" spcCol="0" rtlCol="0" fromWordArt="0" anchor="t" anchorCtr="0" forceAA="0" compatLnSpc="1">
          <a:prstTxWarp prst="textNoShape">
            <a:avLst/>
          </a:prstTxWarp>
          <a:noAutofit/>
        </a:bodyPr>
        <a:lstStyle/>
        <a:p>
          <a:pPr fontAlgn="ctr">
            <a:lnSpc>
              <a:spcPct val="85000"/>
            </a:lnSpc>
          </a:pPr>
          <a:r>
            <a:rPr lang="es-ES_tradnl" sz="3000">
              <a:solidFill>
                <a:srgbClr val="483628"/>
              </a:solidFill>
              <a:effectLst/>
              <a:latin typeface="Bankia-Light" panose="02000506030000020004" pitchFamily="50" charset="0"/>
              <a:ea typeface="+mn-ea"/>
              <a:cs typeface="Bankia-Light" panose="02000506030000020004" pitchFamily="50" charset="0"/>
            </a:rPr>
            <a:t>INFORMACIÓN CON RELEVANCIA PRUDENCIAL </a:t>
          </a:r>
        </a:p>
        <a:p>
          <a:pPr fontAlgn="ctr">
            <a:lnSpc>
              <a:spcPct val="85000"/>
            </a:lnSpc>
          </a:pPr>
          <a:r>
            <a:rPr lang="es-ES_tradnl" sz="1800" b="1">
              <a:solidFill>
                <a:srgbClr val="483628"/>
              </a:solidFill>
              <a:effectLst/>
              <a:latin typeface="Bankia-Light" panose="02000506030000020004" pitchFamily="50" charset="0"/>
              <a:cs typeface="Bankia-Light" panose="02000506030000020004" pitchFamily="50" charset="0"/>
            </a:rPr>
            <a:t>Pilar 3</a:t>
          </a:r>
        </a:p>
        <a:p>
          <a:pPr fontAlgn="ctr">
            <a:lnSpc>
              <a:spcPct val="85000"/>
            </a:lnSpc>
          </a:pPr>
          <a:endParaRPr lang="es-ES_tradnl" sz="1500">
            <a:solidFill>
              <a:srgbClr val="483628"/>
            </a:solidFill>
            <a:effectLst/>
            <a:latin typeface="Bankia-Light" panose="02000506030000020004" pitchFamily="50" charset="0"/>
            <a:cs typeface="Bankia-Light" panose="02000506030000020004" pitchFamily="50" charset="0"/>
          </a:endParaRPr>
        </a:p>
        <a:p>
          <a:pPr fontAlgn="ctr">
            <a:lnSpc>
              <a:spcPct val="85000"/>
            </a:lnSpc>
          </a:pPr>
          <a:r>
            <a:rPr lang="es-ES_tradnl" sz="1800" b="1">
              <a:solidFill>
                <a:srgbClr val="483628"/>
              </a:solidFill>
              <a:effectLst/>
              <a:latin typeface="Bankia-Light" panose="02000506030000020004" pitchFamily="50" charset="0"/>
              <a:cs typeface="Bankia-Light" panose="02000506030000020004" pitchFamily="50" charset="0"/>
            </a:rPr>
            <a:t>Grupo Bankia</a:t>
          </a:r>
        </a:p>
        <a:p>
          <a:pPr fontAlgn="ctr">
            <a:lnSpc>
              <a:spcPct val="85000"/>
            </a:lnSpc>
          </a:pPr>
          <a:r>
            <a:rPr lang="es-ES_tradnl" sz="1800" b="1">
              <a:solidFill>
                <a:srgbClr val="483628"/>
              </a:solidFill>
              <a:effectLst/>
              <a:latin typeface="Bankia-Light" panose="02000506030000020004" pitchFamily="50" charset="0"/>
              <a:cs typeface="Bankia-Light" panose="02000506030000020004" pitchFamily="50" charset="0"/>
            </a:rPr>
            <a:t>Diciembre 2020</a:t>
          </a:r>
          <a:endParaRPr lang="es-ES" sz="1800" b="1">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F7DDF15C-F74B-442D-A301-D2239C7BDF7E}"/>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7D63770-9A84-4F13-882E-4393CBEC3D10}"/>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0C035232-F738-4C8A-9C00-76FD20D1DE35}"/>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2200C1BA-38C7-4FB8-A3C4-40CD1AE491E2}"/>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236B34E2-D840-4151-86C0-7200185B2BBE}"/>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4763</xdr:colOff>
      <xdr:row>0</xdr:row>
      <xdr:rowOff>209550</xdr:rowOff>
    </xdr:from>
    <xdr:to>
      <xdr:col>5</xdr:col>
      <xdr:colOff>42863</xdr:colOff>
      <xdr:row>1</xdr:row>
      <xdr:rowOff>4764</xdr:rowOff>
    </xdr:to>
    <xdr:cxnSp macro="">
      <xdr:nvCxnSpPr>
        <xdr:cNvPr id="2" name="Conector recto 1">
          <a:extLst>
            <a:ext uri="{FF2B5EF4-FFF2-40B4-BE49-F238E27FC236}">
              <a16:creationId xmlns:a16="http://schemas.microsoft.com/office/drawing/2014/main" id="{7A50F1BF-B98F-4B2F-B36F-E450D87FE849}"/>
            </a:ext>
          </a:extLst>
        </xdr:cNvPr>
        <xdr:cNvCxnSpPr/>
      </xdr:nvCxnSpPr>
      <xdr:spPr>
        <a:xfrm flipV="1">
          <a:off x="4763" y="209550"/>
          <a:ext cx="9515475" cy="9527"/>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6C5936E8-1321-4A57-A168-29573943D6E0}"/>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0F3BD23-0023-4EBD-8837-1E59D2B8024C}"/>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0002391D-8E1C-4EA8-874F-1A6D3F9A0275}"/>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3721EADD-4D4D-44F0-B78D-CA6C3F4A8CAA}"/>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1</xdr:row>
      <xdr:rowOff>2540</xdr:rowOff>
    </xdr:to>
    <xdr:cxnSp macro="">
      <xdr:nvCxnSpPr>
        <xdr:cNvPr id="2" name="Conector recto 1">
          <a:extLst>
            <a:ext uri="{FF2B5EF4-FFF2-40B4-BE49-F238E27FC236}">
              <a16:creationId xmlns:a16="http://schemas.microsoft.com/office/drawing/2014/main" id="{D432C7E8-A399-4518-A8E9-9B257D2FF489}"/>
            </a:ext>
          </a:extLst>
        </xdr:cNvPr>
        <xdr:cNvCxnSpPr/>
      </xdr:nvCxnSpPr>
      <xdr:spPr>
        <a:xfrm>
          <a:off x="1080135" y="1334770"/>
          <a:ext cx="28543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C8D5128F-B2F5-4183-B3B6-C61474318F39}"/>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5DA6247-1015-4353-9980-5B70E9953B8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E6E92BD-2C54-40B2-809A-56CE10B6C93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A88E276-C8C0-4190-9537-4C7768D3CB7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758A49A-B8B2-49C7-A518-0F0BED13FF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7C1D7B0-EE4A-49FB-ACA3-F8A81531785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0CE79FB-DEA4-4818-8807-D510F12598B2}"/>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51ED6DE-A19A-4609-AFE6-EC92AE761CB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E3BF972-D965-447A-BC9F-05BFB474A7C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702044</xdr:colOff>
      <xdr:row>1</xdr:row>
      <xdr:rowOff>2540</xdr:rowOff>
    </xdr:to>
    <xdr:cxnSp macro="">
      <xdr:nvCxnSpPr>
        <xdr:cNvPr id="2" name="Conector recto 1">
          <a:extLst>
            <a:ext uri="{FF2B5EF4-FFF2-40B4-BE49-F238E27FC236}">
              <a16:creationId xmlns:a16="http://schemas.microsoft.com/office/drawing/2014/main" id="{7AADD00E-C136-479A-8E32-96236225FA6F}"/>
            </a:ext>
          </a:extLst>
        </xdr:cNvPr>
        <xdr:cNvCxnSpPr/>
      </xdr:nvCxnSpPr>
      <xdr:spPr>
        <a:xfrm>
          <a:off x="0" y="212912"/>
          <a:ext cx="9000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67B6C84-2131-40A6-8CB0-229CB739CF56}"/>
            </a:ext>
          </a:extLst>
        </xdr:cNvPr>
        <xdr:cNvCxnSpPr/>
      </xdr:nvCxnSpPr>
      <xdr:spPr>
        <a:xfrm>
          <a:off x="0" y="180975"/>
          <a:ext cx="115125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C02DB7E-7A19-4CA6-9756-DD858974CE1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824ECFA-D231-40E9-ACC6-70CCE4318C0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57EDDD6-563D-4CD4-B923-1509F4A68F3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8DCC89F-1EF1-4793-BA89-ECF49375880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50081DC-25B8-403B-A240-7F3C9C56DA3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EB5A26FB-EEEE-4675-B41E-6B3AD97204B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41067F2-2B1B-4754-B9F0-E07AD2B897E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id="{9CA7F5F1-2237-460C-B921-286543F4BE06}"/>
            </a:ext>
          </a:extLst>
        </xdr:cNvPr>
        <xdr:cNvCxnSpPr/>
      </xdr:nvCxnSpPr>
      <xdr:spPr>
        <a:xfrm>
          <a:off x="0" y="214313"/>
          <a:ext cx="47879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4F35047A-FB44-4975-87D1-E30417EC9B6E}"/>
            </a:ext>
          </a:extLst>
        </xdr:cNvPr>
        <xdr:cNvCxnSpPr/>
      </xdr:nvCxnSpPr>
      <xdr:spPr>
        <a:xfrm>
          <a:off x="0" y="214313"/>
          <a:ext cx="44926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E35DE2F-6201-4249-8380-2D0EBCE89C9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352125</xdr:colOff>
      <xdr:row>1</xdr:row>
      <xdr:rowOff>2540</xdr:rowOff>
    </xdr:to>
    <xdr:cxnSp macro="">
      <xdr:nvCxnSpPr>
        <xdr:cNvPr id="2" name="Conector recto 1">
          <a:extLst>
            <a:ext uri="{FF2B5EF4-FFF2-40B4-BE49-F238E27FC236}">
              <a16:creationId xmlns:a16="http://schemas.microsoft.com/office/drawing/2014/main" id="{6AE65F97-3F04-4E5D-B524-0D4CF1BB26EC}"/>
            </a:ext>
          </a:extLst>
        </xdr:cNvPr>
        <xdr:cNvCxnSpPr/>
      </xdr:nvCxnSpPr>
      <xdr:spPr>
        <a:xfrm>
          <a:off x="0" y="214313"/>
          <a:ext cx="8496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3521AF7-6D70-43BB-90BA-13B3AB62146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C4E29A5-7598-4291-AF1E-D8C9DB19C23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D69C6DF-B468-4981-8D7F-496A1FA032A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12787</xdr:colOff>
      <xdr:row>1</xdr:row>
      <xdr:rowOff>2540</xdr:rowOff>
    </xdr:to>
    <xdr:cxnSp macro="">
      <xdr:nvCxnSpPr>
        <xdr:cNvPr id="2" name="Conector recto 1">
          <a:extLst>
            <a:ext uri="{FF2B5EF4-FFF2-40B4-BE49-F238E27FC236}">
              <a16:creationId xmlns:a16="http://schemas.microsoft.com/office/drawing/2014/main" id="{76D89143-1830-434D-8832-B6A923E2B35D}"/>
            </a:ext>
          </a:extLst>
        </xdr:cNvPr>
        <xdr:cNvCxnSpPr/>
      </xdr:nvCxnSpPr>
      <xdr:spPr>
        <a:xfrm>
          <a:off x="0" y="180975"/>
          <a:ext cx="5904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E2B8DD5-DFA1-495B-8059-0AB48DEFC1CB}"/>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9501D97-D1D5-41C8-9B03-FA8771873D1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FD04B52-1F31-44F9-9A9F-488A349BD06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76647B6-D496-4B3B-8235-33FD644E666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D1B67199-731A-4FB1-B054-7E8D1799723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FF656EC-68DC-43F1-86EC-80D1C663D0B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AABE96ED-E2AD-455D-A264-61746D66D37E}"/>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3530BA32-6A0C-43E4-B5D8-B307483485A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263525</xdr:colOff>
      <xdr:row>1</xdr:row>
      <xdr:rowOff>2540</xdr:rowOff>
    </xdr:to>
    <xdr:cxnSp macro="">
      <xdr:nvCxnSpPr>
        <xdr:cNvPr id="2" name="Conector recto 1">
          <a:extLst>
            <a:ext uri="{FF2B5EF4-FFF2-40B4-BE49-F238E27FC236}">
              <a16:creationId xmlns:a16="http://schemas.microsoft.com/office/drawing/2014/main" id="{2BFAD52D-0867-4992-B78D-A7D294E7771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AF509A6-0AFD-470C-91D1-FD6A4C7912E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2A05B8A-ED9D-4062-9138-A92C4F6848A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528D445B-C251-4467-B2B9-BE3C1B91050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6C133CC-EE9E-4EC8-A03A-CEDA2BF746C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03C813E0-570A-4B10-8D18-D45A2063A5F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26949030-A1B0-4D22-97FC-90ECAF57A28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C529D89F-E6F6-4E67-BF73-307099BDB8B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2540</xdr:rowOff>
    </xdr:to>
    <xdr:cxnSp macro="">
      <xdr:nvCxnSpPr>
        <xdr:cNvPr id="2" name="Conector recto 1">
          <a:extLst>
            <a:ext uri="{FF2B5EF4-FFF2-40B4-BE49-F238E27FC236}">
              <a16:creationId xmlns:a16="http://schemas.microsoft.com/office/drawing/2014/main" id="{F9FAFDEC-7541-4F18-AB16-67BE83CACDC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74EC472-1995-41FE-8656-900E634E0AB8}"/>
            </a:ext>
          </a:extLst>
        </xdr:cNvPr>
        <xdr:cNvCxnSpPr/>
      </xdr:nvCxnSpPr>
      <xdr:spPr>
        <a:xfrm>
          <a:off x="0" y="180975"/>
          <a:ext cx="576897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2516313-46FA-4E83-91FF-CAB6FE7A6E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490537</xdr:colOff>
      <xdr:row>2</xdr:row>
      <xdr:rowOff>152400</xdr:rowOff>
    </xdr:from>
    <xdr:to>
      <xdr:col>10</xdr:col>
      <xdr:colOff>471487</xdr:colOff>
      <xdr:row>19</xdr:row>
      <xdr:rowOff>85725</xdr:rowOff>
    </xdr:to>
    <xdr:graphicFrame macro="">
      <xdr:nvGraphicFramePr>
        <xdr:cNvPr id="4" name="Chart 1">
          <a:extLst>
            <a:ext uri="{FF2B5EF4-FFF2-40B4-BE49-F238E27FC236}">
              <a16:creationId xmlns:a16="http://schemas.microsoft.com/office/drawing/2014/main" id="{89395361-F5F9-40DC-8FE6-872A390BB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7B0876BC-CF38-4880-8067-783E76A9E12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CDEF2A5-902C-401D-92C2-B1D1789617B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F4656B2E-E7D5-4BC9-8079-2EF27A271A4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9281667-66D0-4DF1-BA76-CF10619AAA6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6E19A3FD-2CE0-447B-BECB-189148E0BC1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8D00ABF8-1E50-476B-99E7-60A7E52E993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192EE8CE-DD00-4BAA-BAD0-3A3D4D143B8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2540</xdr:rowOff>
    </xdr:to>
    <xdr:cxnSp macro="">
      <xdr:nvCxnSpPr>
        <xdr:cNvPr id="2" name="Conector recto 1">
          <a:extLst>
            <a:ext uri="{FF2B5EF4-FFF2-40B4-BE49-F238E27FC236}">
              <a16:creationId xmlns:a16="http://schemas.microsoft.com/office/drawing/2014/main" id="{1043C0BF-6787-4053-A9E6-8244F7954164}"/>
            </a:ext>
          </a:extLst>
        </xdr:cNvPr>
        <xdr:cNvCxnSpPr/>
      </xdr:nvCxnSpPr>
      <xdr:spPr>
        <a:xfrm>
          <a:off x="0" y="214313"/>
          <a:ext cx="63833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41737</xdr:colOff>
      <xdr:row>1</xdr:row>
      <xdr:rowOff>2540</xdr:rowOff>
    </xdr:to>
    <xdr:cxnSp macro="">
      <xdr:nvCxnSpPr>
        <xdr:cNvPr id="2" name="Conector recto 1">
          <a:extLst>
            <a:ext uri="{FF2B5EF4-FFF2-40B4-BE49-F238E27FC236}">
              <a16:creationId xmlns:a16="http://schemas.microsoft.com/office/drawing/2014/main" id="{6BC24E29-E632-4BB2-84C2-45CAFB8A6156}"/>
            </a:ext>
          </a:extLst>
        </xdr:cNvPr>
        <xdr:cNvCxnSpPr/>
      </xdr:nvCxnSpPr>
      <xdr:spPr>
        <a:xfrm>
          <a:off x="0" y="214313"/>
          <a:ext cx="7680787"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7B4070F1-880D-42E3-898A-973EE7026BB7}"/>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203662</xdr:colOff>
      <xdr:row>1</xdr:row>
      <xdr:rowOff>2540</xdr:rowOff>
    </xdr:to>
    <xdr:cxnSp macro="">
      <xdr:nvCxnSpPr>
        <xdr:cNvPr id="2" name="Conector recto 1">
          <a:extLst>
            <a:ext uri="{FF2B5EF4-FFF2-40B4-BE49-F238E27FC236}">
              <a16:creationId xmlns:a16="http://schemas.microsoft.com/office/drawing/2014/main" id="{35276CD7-F94A-43EB-9633-BCBD1D7196D2}"/>
            </a:ext>
          </a:extLst>
        </xdr:cNvPr>
        <xdr:cNvCxnSpPr/>
      </xdr:nvCxnSpPr>
      <xdr:spPr>
        <a:xfrm>
          <a:off x="0" y="214313"/>
          <a:ext cx="9842962"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108412</xdr:colOff>
      <xdr:row>1</xdr:row>
      <xdr:rowOff>2540</xdr:rowOff>
    </xdr:to>
    <xdr:cxnSp macro="">
      <xdr:nvCxnSpPr>
        <xdr:cNvPr id="2" name="Conector recto 1">
          <a:extLst>
            <a:ext uri="{FF2B5EF4-FFF2-40B4-BE49-F238E27FC236}">
              <a16:creationId xmlns:a16="http://schemas.microsoft.com/office/drawing/2014/main" id="{D088D8F2-198B-4DCB-B079-34BA095453B5}"/>
            </a:ext>
          </a:extLst>
        </xdr:cNvPr>
        <xdr:cNvCxnSpPr/>
      </xdr:nvCxnSpPr>
      <xdr:spPr>
        <a:xfrm>
          <a:off x="0" y="214313"/>
          <a:ext cx="9909637"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92074AB7-1386-49CC-B7AB-F082EA63842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id="{ED97BB59-7E07-449A-A579-9504B36D11A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id="{BCB1E4D5-D018-495D-9079-5AB80A0929BA}"/>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id="{B2E14E65-61C2-4A96-AAE0-DAFC9ED5134F}"/>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19%20IRP/2.1-IRP%20Anual/2020/Informacion%20recibida/Tablas%2054%2055%2056%2057%2058%20Riesgo%20Mercado/IRP%20diciembre%202020%20Grupo%20BFA%20Pilar%20III%20-%20mercado.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3"/>
      <sheetName val="54"/>
      <sheetName val="55"/>
      <sheetName val="MR4"/>
      <sheetName val="54 Evol"/>
    </sheetNames>
    <sheetDataSet>
      <sheetData sheetId="0"/>
      <sheetData sheetId="1"/>
      <sheetData sheetId="2"/>
      <sheetData sheetId="3">
        <row r="4">
          <cell r="C4" t="str">
            <v>VaR 1D 99%</v>
          </cell>
          <cell r="F4" t="str">
            <v>P&amp;L REAL</v>
          </cell>
        </row>
        <row r="5">
          <cell r="A5" t="e">
            <v>#REF!</v>
          </cell>
          <cell r="C5">
            <v>-1048528.75</v>
          </cell>
          <cell r="F5">
            <v>-570587.81999999995</v>
          </cell>
          <cell r="G5">
            <v>43832</v>
          </cell>
        </row>
        <row r="6">
          <cell r="A6" t="e">
            <v>#REF!</v>
          </cell>
          <cell r="C6">
            <v>-1015059.31</v>
          </cell>
          <cell r="F6">
            <v>-630363.13</v>
          </cell>
          <cell r="G6">
            <v>43833</v>
          </cell>
        </row>
        <row r="7">
          <cell r="A7" t="e">
            <v>#REF!</v>
          </cell>
          <cell r="C7">
            <v>-1024232.15</v>
          </cell>
          <cell r="F7">
            <v>-83208.7</v>
          </cell>
          <cell r="G7">
            <v>43836</v>
          </cell>
        </row>
        <row r="8">
          <cell r="A8" t="e">
            <v>#REF!</v>
          </cell>
          <cell r="C8">
            <v>-998152.81</v>
          </cell>
          <cell r="F8">
            <v>201597.35</v>
          </cell>
          <cell r="G8">
            <v>43837</v>
          </cell>
        </row>
        <row r="9">
          <cell r="A9" t="e">
            <v>#REF!</v>
          </cell>
          <cell r="C9">
            <v>-1004282.32</v>
          </cell>
          <cell r="F9">
            <v>209076.08</v>
          </cell>
          <cell r="G9">
            <v>43838</v>
          </cell>
        </row>
        <row r="10">
          <cell r="A10" t="e">
            <v>#REF!</v>
          </cell>
          <cell r="C10">
            <v>-844964.68</v>
          </cell>
          <cell r="F10">
            <v>353625.76</v>
          </cell>
          <cell r="G10">
            <v>43839</v>
          </cell>
        </row>
        <row r="11">
          <cell r="A11" t="e">
            <v>#REF!</v>
          </cell>
          <cell r="C11">
            <v>-895371.16</v>
          </cell>
          <cell r="F11">
            <v>-107023.58</v>
          </cell>
          <cell r="G11">
            <v>43840</v>
          </cell>
        </row>
        <row r="12">
          <cell r="A12" t="e">
            <v>#REF!</v>
          </cell>
          <cell r="C12">
            <v>-909808.66</v>
          </cell>
          <cell r="F12">
            <v>158667.73000000001</v>
          </cell>
          <cell r="G12">
            <v>43843</v>
          </cell>
        </row>
        <row r="13">
          <cell r="A13" t="e">
            <v>#REF!</v>
          </cell>
          <cell r="C13">
            <v>-861008.22</v>
          </cell>
          <cell r="F13">
            <v>187936.1</v>
          </cell>
          <cell r="G13">
            <v>43844</v>
          </cell>
        </row>
        <row r="14">
          <cell r="A14" t="e">
            <v>#REF!</v>
          </cell>
          <cell r="C14">
            <v>-929343.85</v>
          </cell>
          <cell r="F14">
            <v>-266783.05</v>
          </cell>
          <cell r="G14">
            <v>43845</v>
          </cell>
        </row>
        <row r="15">
          <cell r="A15" t="e">
            <v>#REF!</v>
          </cell>
          <cell r="C15">
            <v>-922037.91</v>
          </cell>
          <cell r="F15">
            <v>-183676.74</v>
          </cell>
          <cell r="G15">
            <v>43846</v>
          </cell>
        </row>
        <row r="16">
          <cell r="A16" t="e">
            <v>#REF!</v>
          </cell>
          <cell r="C16">
            <v>-976560.82</v>
          </cell>
          <cell r="F16">
            <v>-161411.59</v>
          </cell>
          <cell r="G16">
            <v>43847</v>
          </cell>
        </row>
        <row r="17">
          <cell r="A17" t="e">
            <v>#REF!</v>
          </cell>
          <cell r="C17">
            <v>-897524.12</v>
          </cell>
          <cell r="F17">
            <v>-109527.76</v>
          </cell>
          <cell r="G17">
            <v>43850</v>
          </cell>
        </row>
        <row r="18">
          <cell r="A18" t="e">
            <v>#REF!</v>
          </cell>
          <cell r="C18">
            <v>-878194.33</v>
          </cell>
          <cell r="F18">
            <v>-6851.41</v>
          </cell>
          <cell r="G18">
            <v>43851</v>
          </cell>
        </row>
        <row r="19">
          <cell r="A19" t="e">
            <v>#REF!</v>
          </cell>
          <cell r="C19">
            <v>-967409.4</v>
          </cell>
          <cell r="F19">
            <v>-300833.48</v>
          </cell>
          <cell r="G19">
            <v>43852</v>
          </cell>
        </row>
        <row r="20">
          <cell r="A20" t="e">
            <v>#REF!</v>
          </cell>
          <cell r="C20">
            <v>-1058517.82</v>
          </cell>
          <cell r="F20">
            <v>-541840.01</v>
          </cell>
          <cell r="G20">
            <v>43853</v>
          </cell>
        </row>
        <row r="21">
          <cell r="A21" t="e">
            <v>#REF!</v>
          </cell>
          <cell r="C21">
            <v>-1049595.51</v>
          </cell>
          <cell r="F21">
            <v>-260611.62</v>
          </cell>
          <cell r="G21">
            <v>43854</v>
          </cell>
        </row>
        <row r="22">
          <cell r="A22" t="e">
            <v>#REF!</v>
          </cell>
          <cell r="C22">
            <v>-1095167.18</v>
          </cell>
          <cell r="F22">
            <v>-616105.84</v>
          </cell>
          <cell r="G22">
            <v>43857</v>
          </cell>
        </row>
        <row r="23">
          <cell r="A23" t="e">
            <v>#REF!</v>
          </cell>
          <cell r="C23">
            <v>-1130405.0900000001</v>
          </cell>
          <cell r="F23">
            <v>399459.08</v>
          </cell>
          <cell r="G23">
            <v>43858</v>
          </cell>
        </row>
        <row r="24">
          <cell r="A24" t="e">
            <v>#REF!</v>
          </cell>
          <cell r="C24">
            <v>-1108690.9099999999</v>
          </cell>
          <cell r="F24">
            <v>47464.54</v>
          </cell>
          <cell r="G24">
            <v>43859</v>
          </cell>
        </row>
        <row r="25">
          <cell r="A25" t="e">
            <v>#REF!</v>
          </cell>
          <cell r="C25">
            <v>-1089611.03</v>
          </cell>
          <cell r="F25">
            <v>-384153.1</v>
          </cell>
          <cell r="G25">
            <v>43860</v>
          </cell>
        </row>
        <row r="26">
          <cell r="A26" t="e">
            <v>#REF!</v>
          </cell>
          <cell r="C26">
            <v>-1162476.3</v>
          </cell>
          <cell r="F26">
            <v>-475290.52</v>
          </cell>
          <cell r="G26">
            <v>43861</v>
          </cell>
        </row>
        <row r="27">
          <cell r="A27" t="e">
            <v>#REF!</v>
          </cell>
          <cell r="C27">
            <v>-1332295.46</v>
          </cell>
          <cell r="F27">
            <v>-309318.71000000002</v>
          </cell>
          <cell r="G27">
            <v>43864</v>
          </cell>
        </row>
        <row r="28">
          <cell r="A28" t="e">
            <v>#REF!</v>
          </cell>
          <cell r="C28">
            <v>-1085201.32</v>
          </cell>
          <cell r="F28">
            <v>356322.83</v>
          </cell>
          <cell r="G28">
            <v>43865</v>
          </cell>
        </row>
        <row r="29">
          <cell r="A29" t="e">
            <v>#REF!</v>
          </cell>
          <cell r="C29">
            <v>-1151808.2</v>
          </cell>
          <cell r="F29">
            <v>251480.3</v>
          </cell>
          <cell r="G29">
            <v>43866</v>
          </cell>
        </row>
        <row r="30">
          <cell r="A30" t="e">
            <v>#REF!</v>
          </cell>
          <cell r="C30">
            <v>-1143538.3400000001</v>
          </cell>
          <cell r="F30">
            <v>247240.22</v>
          </cell>
          <cell r="G30">
            <v>43867</v>
          </cell>
        </row>
        <row r="31">
          <cell r="A31" t="e">
            <v>#REF!</v>
          </cell>
          <cell r="C31">
            <v>-1125162.1100000001</v>
          </cell>
          <cell r="F31">
            <v>-223958.05</v>
          </cell>
          <cell r="G31">
            <v>43868</v>
          </cell>
        </row>
        <row r="32">
          <cell r="A32" t="e">
            <v>#REF!</v>
          </cell>
          <cell r="C32">
            <v>-1154052.03</v>
          </cell>
          <cell r="F32">
            <v>-117703.84</v>
          </cell>
          <cell r="G32">
            <v>43871</v>
          </cell>
        </row>
        <row r="33">
          <cell r="A33" t="e">
            <v>#REF!</v>
          </cell>
          <cell r="C33">
            <v>-1073233.5</v>
          </cell>
          <cell r="F33">
            <v>-21055.91</v>
          </cell>
          <cell r="G33">
            <v>43872</v>
          </cell>
        </row>
        <row r="34">
          <cell r="A34" t="e">
            <v>#REF!</v>
          </cell>
          <cell r="C34">
            <v>-1080042.28</v>
          </cell>
          <cell r="F34">
            <v>-63391.05</v>
          </cell>
          <cell r="G34">
            <v>43873</v>
          </cell>
        </row>
        <row r="35">
          <cell r="A35" t="e">
            <v>#REF!</v>
          </cell>
          <cell r="C35">
            <v>-1065330.5</v>
          </cell>
          <cell r="F35">
            <v>264713.57</v>
          </cell>
          <cell r="G35">
            <v>43874</v>
          </cell>
        </row>
        <row r="36">
          <cell r="A36" t="e">
            <v>#REF!</v>
          </cell>
          <cell r="C36">
            <v>-1093159.99</v>
          </cell>
          <cell r="F36">
            <v>-87126.66</v>
          </cell>
          <cell r="G36">
            <v>43875</v>
          </cell>
        </row>
        <row r="37">
          <cell r="A37" t="e">
            <v>#REF!</v>
          </cell>
          <cell r="C37">
            <v>-1069660.71</v>
          </cell>
          <cell r="F37">
            <v>382264.93</v>
          </cell>
          <cell r="G37">
            <v>43878</v>
          </cell>
        </row>
        <row r="38">
          <cell r="A38" t="e">
            <v>#REF!</v>
          </cell>
          <cell r="C38">
            <v>-1038645.45</v>
          </cell>
          <cell r="F38">
            <v>124880.73</v>
          </cell>
          <cell r="G38">
            <v>43879</v>
          </cell>
        </row>
        <row r="39">
          <cell r="A39" t="e">
            <v>#REF!</v>
          </cell>
          <cell r="C39">
            <v>-1023240.31</v>
          </cell>
          <cell r="F39">
            <v>-263876.67</v>
          </cell>
          <cell r="G39">
            <v>43880</v>
          </cell>
        </row>
        <row r="40">
          <cell r="A40" t="e">
            <v>#REF!</v>
          </cell>
          <cell r="C40">
            <v>-1022077.54</v>
          </cell>
          <cell r="F40">
            <v>-125760.83</v>
          </cell>
          <cell r="G40">
            <v>43881</v>
          </cell>
        </row>
        <row r="41">
          <cell r="A41" t="e">
            <v>#REF!</v>
          </cell>
          <cell r="C41">
            <v>-1127515.19</v>
          </cell>
          <cell r="F41">
            <v>-458585.04</v>
          </cell>
          <cell r="G41">
            <v>43882</v>
          </cell>
        </row>
        <row r="42">
          <cell r="A42" t="e">
            <v>#REF!</v>
          </cell>
          <cell r="C42">
            <v>-1145693.92</v>
          </cell>
          <cell r="F42">
            <v>-79324.02</v>
          </cell>
          <cell r="G42">
            <v>43885</v>
          </cell>
        </row>
        <row r="43">
          <cell r="A43" t="e">
            <v>#REF!</v>
          </cell>
          <cell r="C43">
            <v>-1202903.48</v>
          </cell>
          <cell r="F43">
            <v>362608.15</v>
          </cell>
          <cell r="G43">
            <v>43886</v>
          </cell>
        </row>
        <row r="44">
          <cell r="A44" t="e">
            <v>#REF!</v>
          </cell>
          <cell r="C44">
            <v>-1109270.94</v>
          </cell>
          <cell r="F44">
            <v>854788.5</v>
          </cell>
          <cell r="G44">
            <v>43887</v>
          </cell>
        </row>
        <row r="45">
          <cell r="A45" t="e">
            <v>#REF!</v>
          </cell>
          <cell r="C45">
            <v>-1130329.08</v>
          </cell>
          <cell r="F45">
            <v>-248978.12</v>
          </cell>
          <cell r="G45">
            <v>43888</v>
          </cell>
        </row>
        <row r="46">
          <cell r="A46" t="e">
            <v>#REF!</v>
          </cell>
          <cell r="C46">
            <v>-1267980.43</v>
          </cell>
          <cell r="F46">
            <v>-677709.73</v>
          </cell>
          <cell r="G46">
            <v>43889</v>
          </cell>
        </row>
        <row r="47">
          <cell r="A47" t="e">
            <v>#REF!</v>
          </cell>
          <cell r="C47">
            <v>-1487800.15</v>
          </cell>
          <cell r="F47">
            <v>-106904.99</v>
          </cell>
          <cell r="G47">
            <v>43892</v>
          </cell>
        </row>
        <row r="48">
          <cell r="A48" t="e">
            <v>#REF!</v>
          </cell>
          <cell r="C48">
            <v>-1336970.83</v>
          </cell>
          <cell r="F48">
            <v>-402277.26</v>
          </cell>
          <cell r="G48">
            <v>43893</v>
          </cell>
        </row>
        <row r="49">
          <cell r="A49" t="e">
            <v>#REF!</v>
          </cell>
          <cell r="C49">
            <v>-1235514.72</v>
          </cell>
          <cell r="F49">
            <v>-633728.28</v>
          </cell>
          <cell r="G49">
            <v>43894</v>
          </cell>
        </row>
        <row r="50">
          <cell r="A50" t="e">
            <v>#REF!</v>
          </cell>
          <cell r="C50">
            <v>-1392678.66</v>
          </cell>
          <cell r="F50">
            <v>343397.64</v>
          </cell>
          <cell r="G50">
            <v>43895</v>
          </cell>
        </row>
        <row r="51">
          <cell r="A51" t="e">
            <v>#REF!</v>
          </cell>
          <cell r="C51">
            <v>-1460246.72</v>
          </cell>
          <cell r="F51">
            <v>259324.45</v>
          </cell>
          <cell r="G51">
            <v>43896</v>
          </cell>
        </row>
        <row r="52">
          <cell r="A52" t="e">
            <v>#REF!</v>
          </cell>
          <cell r="C52">
            <v>-1982348.03</v>
          </cell>
          <cell r="F52">
            <v>52323.29</v>
          </cell>
          <cell r="G52">
            <v>43899</v>
          </cell>
        </row>
        <row r="53">
          <cell r="A53" t="e">
            <v>#REF!</v>
          </cell>
          <cell r="C53">
            <v>-2056720.35</v>
          </cell>
          <cell r="F53">
            <v>-329611.26</v>
          </cell>
          <cell r="G53">
            <v>43900</v>
          </cell>
        </row>
        <row r="54">
          <cell r="A54" t="e">
            <v>#REF!</v>
          </cell>
          <cell r="C54">
            <v>-1995919.19</v>
          </cell>
          <cell r="F54">
            <v>-320241.65000000002</v>
          </cell>
          <cell r="G54">
            <v>43901</v>
          </cell>
        </row>
        <row r="55">
          <cell r="A55" t="e">
            <v>#REF!</v>
          </cell>
          <cell r="C55">
            <v>-2009263.51</v>
          </cell>
          <cell r="F55">
            <v>1159393.04</v>
          </cell>
          <cell r="G55">
            <v>43902</v>
          </cell>
        </row>
        <row r="56">
          <cell r="A56" t="e">
            <v>#REF!</v>
          </cell>
          <cell r="C56">
            <v>-1054676.52</v>
          </cell>
          <cell r="F56">
            <v>1380817.57</v>
          </cell>
          <cell r="G56">
            <v>43903</v>
          </cell>
        </row>
        <row r="57">
          <cell r="A57" t="e">
            <v>#REF!</v>
          </cell>
          <cell r="C57">
            <v>-1403404.68</v>
          </cell>
          <cell r="F57">
            <v>2344993.35</v>
          </cell>
          <cell r="G57">
            <v>43906</v>
          </cell>
        </row>
        <row r="58">
          <cell r="A58" t="e">
            <v>#REF!</v>
          </cell>
          <cell r="C58">
            <v>-1063187.83</v>
          </cell>
          <cell r="F58">
            <v>2286398.69</v>
          </cell>
          <cell r="G58">
            <v>43907</v>
          </cell>
        </row>
        <row r="59">
          <cell r="A59" t="e">
            <v>#REF!</v>
          </cell>
          <cell r="C59">
            <v>-1042766.21</v>
          </cell>
          <cell r="F59">
            <v>1999006.63</v>
          </cell>
          <cell r="G59">
            <v>43908</v>
          </cell>
        </row>
        <row r="60">
          <cell r="A60" t="e">
            <v>#REF!</v>
          </cell>
          <cell r="C60">
            <v>-1025971.97</v>
          </cell>
          <cell r="F60">
            <v>5896023.8899999997</v>
          </cell>
          <cell r="G60">
            <v>43909</v>
          </cell>
        </row>
        <row r="61">
          <cell r="A61" t="e">
            <v>#REF!</v>
          </cell>
          <cell r="C61">
            <v>-1060082.98</v>
          </cell>
          <cell r="F61">
            <v>-1374763.1</v>
          </cell>
          <cell r="G61">
            <v>43910</v>
          </cell>
        </row>
        <row r="62">
          <cell r="A62" t="e">
            <v>#REF!</v>
          </cell>
          <cell r="C62">
            <v>-1627722.05</v>
          </cell>
          <cell r="F62">
            <v>1607264.81</v>
          </cell>
          <cell r="G62">
            <v>43913</v>
          </cell>
        </row>
        <row r="63">
          <cell r="A63" t="e">
            <v>#REF!</v>
          </cell>
          <cell r="C63">
            <v>-1489860.76</v>
          </cell>
          <cell r="F63">
            <v>2093167.2</v>
          </cell>
          <cell r="G63">
            <v>43914</v>
          </cell>
        </row>
        <row r="64">
          <cell r="A64" t="e">
            <v>#REF!</v>
          </cell>
          <cell r="C64">
            <v>-1364007.03</v>
          </cell>
          <cell r="F64">
            <v>1939723.64</v>
          </cell>
          <cell r="G64">
            <v>43915</v>
          </cell>
        </row>
        <row r="65">
          <cell r="A65" t="e">
            <v>#REF!</v>
          </cell>
          <cell r="C65">
            <v>-1796976.82</v>
          </cell>
          <cell r="F65">
            <v>704751.9</v>
          </cell>
          <cell r="G65">
            <v>43916</v>
          </cell>
        </row>
        <row r="66">
          <cell r="A66" t="e">
            <v>#REF!</v>
          </cell>
          <cell r="C66">
            <v>-1628473.63</v>
          </cell>
          <cell r="F66">
            <v>-974969.61</v>
          </cell>
          <cell r="G66">
            <v>43917</v>
          </cell>
        </row>
        <row r="67">
          <cell r="A67" t="e">
            <v>#REF!</v>
          </cell>
          <cell r="C67">
            <v>-1758815.56</v>
          </cell>
          <cell r="F67">
            <v>-80973.070000000007</v>
          </cell>
          <cell r="G67">
            <v>43920</v>
          </cell>
        </row>
        <row r="68">
          <cell r="A68" t="e">
            <v>#REF!</v>
          </cell>
          <cell r="C68">
            <v>-1834297.82</v>
          </cell>
          <cell r="F68">
            <v>1091892.1100000001</v>
          </cell>
          <cell r="G68">
            <v>43921</v>
          </cell>
        </row>
        <row r="69">
          <cell r="A69">
            <v>43830</v>
          </cell>
          <cell r="C69">
            <v>-1621670.42</v>
          </cell>
          <cell r="F69">
            <v>918059.75</v>
          </cell>
          <cell r="G69">
            <v>43922</v>
          </cell>
        </row>
        <row r="70">
          <cell r="A70">
            <v>43832</v>
          </cell>
          <cell r="C70">
            <v>-1501472.9</v>
          </cell>
          <cell r="F70">
            <v>729151.31</v>
          </cell>
          <cell r="G70">
            <v>43923</v>
          </cell>
        </row>
        <row r="71">
          <cell r="A71">
            <v>43833</v>
          </cell>
          <cell r="C71">
            <v>-1450053.2</v>
          </cell>
          <cell r="F71">
            <v>1089455.6100000001</v>
          </cell>
          <cell r="G71">
            <v>43924</v>
          </cell>
        </row>
        <row r="72">
          <cell r="A72">
            <v>43836</v>
          </cell>
          <cell r="C72">
            <v>-1682754.39</v>
          </cell>
          <cell r="F72">
            <v>1899038.91</v>
          </cell>
          <cell r="G72">
            <v>43927</v>
          </cell>
        </row>
        <row r="73">
          <cell r="A73">
            <v>43837</v>
          </cell>
          <cell r="C73">
            <v>-1397364.94</v>
          </cell>
          <cell r="F73">
            <v>1988644.95</v>
          </cell>
          <cell r="G73">
            <v>43928</v>
          </cell>
        </row>
        <row r="74">
          <cell r="A74">
            <v>43838</v>
          </cell>
          <cell r="C74">
            <v>-1528144.13</v>
          </cell>
          <cell r="F74">
            <v>2361942.8199999998</v>
          </cell>
          <cell r="G74">
            <v>43929</v>
          </cell>
        </row>
        <row r="75">
          <cell r="A75">
            <v>43839</v>
          </cell>
          <cell r="C75">
            <v>-1432001.21</v>
          </cell>
          <cell r="F75">
            <v>-112562.32</v>
          </cell>
          <cell r="G75">
            <v>43930</v>
          </cell>
        </row>
        <row r="76">
          <cell r="A76">
            <v>43840</v>
          </cell>
          <cell r="C76">
            <v>-1441538.99</v>
          </cell>
          <cell r="F76">
            <v>-139893.60999999999</v>
          </cell>
          <cell r="G76">
            <v>43935</v>
          </cell>
        </row>
        <row r="77">
          <cell r="A77">
            <v>43843</v>
          </cell>
          <cell r="C77">
            <v>-2343174.4900000002</v>
          </cell>
          <cell r="F77">
            <v>543178.23999999999</v>
          </cell>
          <cell r="G77">
            <v>43936</v>
          </cell>
        </row>
        <row r="78">
          <cell r="A78">
            <v>43844</v>
          </cell>
          <cell r="C78">
            <v>-1991953.47</v>
          </cell>
          <cell r="F78">
            <v>231071.5</v>
          </cell>
          <cell r="G78">
            <v>43937</v>
          </cell>
        </row>
        <row r="79">
          <cell r="A79">
            <v>43845</v>
          </cell>
          <cell r="C79">
            <v>-1809617.49</v>
          </cell>
          <cell r="F79">
            <v>-409091.91</v>
          </cell>
          <cell r="G79">
            <v>43938</v>
          </cell>
        </row>
        <row r="80">
          <cell r="A80">
            <v>43846</v>
          </cell>
          <cell r="C80">
            <v>-1881121.15</v>
          </cell>
          <cell r="F80">
            <v>116440.68</v>
          </cell>
          <cell r="G80">
            <v>43941</v>
          </cell>
        </row>
        <row r="81">
          <cell r="A81">
            <v>43847</v>
          </cell>
          <cell r="C81">
            <v>-1866614.68</v>
          </cell>
          <cell r="F81">
            <v>567936.22</v>
          </cell>
          <cell r="G81">
            <v>43942</v>
          </cell>
        </row>
        <row r="82">
          <cell r="A82">
            <v>43850</v>
          </cell>
          <cell r="C82">
            <v>-1237251.1200000001</v>
          </cell>
          <cell r="F82">
            <v>1700478.43</v>
          </cell>
          <cell r="G82">
            <v>43943</v>
          </cell>
        </row>
        <row r="83">
          <cell r="A83">
            <v>43851</v>
          </cell>
          <cell r="C83">
            <v>-2520682.87</v>
          </cell>
          <cell r="F83">
            <v>236796.91</v>
          </cell>
          <cell r="G83">
            <v>43944</v>
          </cell>
        </row>
        <row r="84">
          <cell r="A84">
            <v>43852</v>
          </cell>
          <cell r="C84">
            <v>-2477117.33</v>
          </cell>
          <cell r="F84">
            <v>113192.75</v>
          </cell>
          <cell r="G84">
            <v>43945</v>
          </cell>
        </row>
        <row r="85">
          <cell r="A85">
            <v>43853</v>
          </cell>
          <cell r="C85">
            <v>-2464011.15</v>
          </cell>
          <cell r="F85">
            <v>-138179.09</v>
          </cell>
          <cell r="G85">
            <v>43948</v>
          </cell>
        </row>
        <row r="86">
          <cell r="A86">
            <v>43854</v>
          </cell>
          <cell r="C86">
            <v>-2430718.4</v>
          </cell>
          <cell r="F86">
            <v>-18407.07</v>
          </cell>
          <cell r="G86">
            <v>43949</v>
          </cell>
        </row>
        <row r="87">
          <cell r="A87">
            <v>43857</v>
          </cell>
          <cell r="C87">
            <v>-2638504.5299999998</v>
          </cell>
          <cell r="F87">
            <v>-1137399.96</v>
          </cell>
          <cell r="G87">
            <v>43950</v>
          </cell>
        </row>
        <row r="88">
          <cell r="A88">
            <v>43858</v>
          </cell>
          <cell r="C88">
            <v>-2613363.5299999998</v>
          </cell>
          <cell r="F88">
            <v>-1934039.86</v>
          </cell>
          <cell r="G88">
            <v>43951</v>
          </cell>
        </row>
        <row r="89">
          <cell r="A89">
            <v>43859</v>
          </cell>
          <cell r="C89">
            <v>-2637624.56</v>
          </cell>
          <cell r="F89">
            <v>1329430.07</v>
          </cell>
          <cell r="G89">
            <v>43955</v>
          </cell>
        </row>
        <row r="90">
          <cell r="A90">
            <v>43860</v>
          </cell>
          <cell r="C90">
            <v>-2770610.01</v>
          </cell>
          <cell r="F90">
            <v>728878.42</v>
          </cell>
          <cell r="G90">
            <v>43956</v>
          </cell>
        </row>
        <row r="91">
          <cell r="A91">
            <v>43861</v>
          </cell>
          <cell r="C91">
            <v>-2843795.22</v>
          </cell>
          <cell r="F91">
            <v>787585.88</v>
          </cell>
          <cell r="G91">
            <v>43957</v>
          </cell>
        </row>
        <row r="92">
          <cell r="A92">
            <v>43864</v>
          </cell>
          <cell r="C92">
            <v>-2222573.1800000002</v>
          </cell>
          <cell r="F92">
            <v>-238850.23</v>
          </cell>
          <cell r="G92">
            <v>43958</v>
          </cell>
        </row>
        <row r="93">
          <cell r="A93">
            <v>43865</v>
          </cell>
          <cell r="C93">
            <v>-1964450.36</v>
          </cell>
          <cell r="F93">
            <v>-67069.5</v>
          </cell>
          <cell r="G93">
            <v>43959</v>
          </cell>
        </row>
        <row r="94">
          <cell r="A94">
            <v>43866</v>
          </cell>
          <cell r="C94">
            <v>-1662550.71</v>
          </cell>
          <cell r="F94">
            <v>399801.9</v>
          </cell>
          <cell r="G94">
            <v>43962</v>
          </cell>
        </row>
        <row r="95">
          <cell r="A95">
            <v>43867</v>
          </cell>
          <cell r="C95">
            <v>-1643698.69</v>
          </cell>
          <cell r="F95">
            <v>-199902.32</v>
          </cell>
          <cell r="G95">
            <v>43963</v>
          </cell>
        </row>
        <row r="96">
          <cell r="A96">
            <v>43868</v>
          </cell>
          <cell r="C96">
            <v>-1587000.9</v>
          </cell>
          <cell r="F96">
            <v>158611.69</v>
          </cell>
          <cell r="G96">
            <v>43964</v>
          </cell>
        </row>
        <row r="97">
          <cell r="A97">
            <v>43871</v>
          </cell>
          <cell r="C97">
            <v>-1979928.35</v>
          </cell>
          <cell r="F97">
            <v>186572.02</v>
          </cell>
          <cell r="G97">
            <v>43965</v>
          </cell>
        </row>
        <row r="98">
          <cell r="A98">
            <v>43872</v>
          </cell>
          <cell r="C98">
            <v>-1498377.72</v>
          </cell>
          <cell r="F98">
            <v>10280.59</v>
          </cell>
          <cell r="G98">
            <v>43966</v>
          </cell>
        </row>
        <row r="99">
          <cell r="A99">
            <v>43873</v>
          </cell>
          <cell r="C99">
            <v>-1317158.94</v>
          </cell>
          <cell r="F99">
            <v>-103589.98</v>
          </cell>
          <cell r="G99">
            <v>43969</v>
          </cell>
        </row>
        <row r="100">
          <cell r="A100">
            <v>43874</v>
          </cell>
          <cell r="C100">
            <v>-1895527.06</v>
          </cell>
          <cell r="F100">
            <v>119737.01</v>
          </cell>
          <cell r="G100">
            <v>43970</v>
          </cell>
        </row>
        <row r="101">
          <cell r="A101">
            <v>43875</v>
          </cell>
          <cell r="C101">
            <v>-1819995.96</v>
          </cell>
          <cell r="F101">
            <v>450216.74</v>
          </cell>
          <cell r="G101">
            <v>43971</v>
          </cell>
        </row>
        <row r="102">
          <cell r="A102">
            <v>43878</v>
          </cell>
          <cell r="C102">
            <v>-1501365.17</v>
          </cell>
          <cell r="F102">
            <v>-373903.64</v>
          </cell>
          <cell r="G102">
            <v>43972</v>
          </cell>
        </row>
        <row r="103">
          <cell r="A103">
            <v>43879</v>
          </cell>
          <cell r="C103">
            <v>-1656428.15</v>
          </cell>
          <cell r="F103">
            <v>-299156.17</v>
          </cell>
          <cell r="G103">
            <v>43973</v>
          </cell>
        </row>
        <row r="104">
          <cell r="A104">
            <v>43880</v>
          </cell>
          <cell r="C104">
            <v>-1399923.13</v>
          </cell>
          <cell r="F104">
            <v>-120877.28</v>
          </cell>
          <cell r="G104">
            <v>43976</v>
          </cell>
        </row>
        <row r="105">
          <cell r="A105">
            <v>43881</v>
          </cell>
          <cell r="C105">
            <v>-1585258.05</v>
          </cell>
          <cell r="F105">
            <v>-215357.57</v>
          </cell>
          <cell r="G105">
            <v>43977</v>
          </cell>
        </row>
        <row r="106">
          <cell r="A106">
            <v>43882</v>
          </cell>
          <cell r="C106">
            <v>-1543127.59</v>
          </cell>
          <cell r="F106">
            <v>-25653.32</v>
          </cell>
          <cell r="G106">
            <v>43978</v>
          </cell>
        </row>
        <row r="107">
          <cell r="A107">
            <v>43885</v>
          </cell>
          <cell r="C107">
            <v>-1461102.2</v>
          </cell>
          <cell r="F107">
            <v>-483648.82</v>
          </cell>
          <cell r="G107">
            <v>43979</v>
          </cell>
        </row>
        <row r="108">
          <cell r="A108">
            <v>43886</v>
          </cell>
          <cell r="C108">
            <v>-1683495.93</v>
          </cell>
          <cell r="F108">
            <v>212080.6</v>
          </cell>
          <cell r="G108">
            <v>43980</v>
          </cell>
        </row>
        <row r="109">
          <cell r="A109">
            <v>43887</v>
          </cell>
          <cell r="C109">
            <v>-1525562.5</v>
          </cell>
          <cell r="F109">
            <v>260684.83</v>
          </cell>
          <cell r="G109">
            <v>43983</v>
          </cell>
        </row>
        <row r="110">
          <cell r="A110">
            <v>43888</v>
          </cell>
          <cell r="C110">
            <v>-1489970.65</v>
          </cell>
          <cell r="F110">
            <v>-73538.600000000006</v>
          </cell>
          <cell r="G110">
            <v>43984</v>
          </cell>
        </row>
        <row r="111">
          <cell r="A111">
            <v>43889</v>
          </cell>
          <cell r="C111">
            <v>-1472346.12</v>
          </cell>
          <cell r="F111">
            <v>406856.28</v>
          </cell>
          <cell r="G111">
            <v>43985</v>
          </cell>
        </row>
        <row r="112">
          <cell r="A112">
            <v>43892</v>
          </cell>
          <cell r="C112">
            <v>-1242955.98</v>
          </cell>
          <cell r="F112">
            <v>95918.74</v>
          </cell>
          <cell r="G112">
            <v>43986</v>
          </cell>
        </row>
        <row r="113">
          <cell r="A113">
            <v>43893</v>
          </cell>
          <cell r="C113">
            <v>-1437768.51</v>
          </cell>
          <cell r="F113">
            <v>164279.95000000001</v>
          </cell>
          <cell r="G113">
            <v>43987</v>
          </cell>
        </row>
        <row r="114">
          <cell r="A114">
            <v>43894</v>
          </cell>
          <cell r="C114">
            <v>-1618503.27</v>
          </cell>
          <cell r="F114">
            <v>-957.87</v>
          </cell>
          <cell r="G114">
            <v>43990</v>
          </cell>
        </row>
        <row r="115">
          <cell r="A115">
            <v>43895</v>
          </cell>
          <cell r="C115">
            <v>-1670640.41</v>
          </cell>
          <cell r="F115">
            <v>-87526.69</v>
          </cell>
          <cell r="G115">
            <v>43991</v>
          </cell>
        </row>
        <row r="116">
          <cell r="A116">
            <v>43896</v>
          </cell>
          <cell r="C116">
            <v>-2693913.17</v>
          </cell>
          <cell r="F116">
            <v>1587691.92</v>
          </cell>
          <cell r="G116">
            <v>43992</v>
          </cell>
        </row>
        <row r="117">
          <cell r="A117">
            <v>43899</v>
          </cell>
          <cell r="C117">
            <v>-1982302.76</v>
          </cell>
          <cell r="F117">
            <v>236563.07</v>
          </cell>
          <cell r="G117">
            <v>43993</v>
          </cell>
        </row>
        <row r="118">
          <cell r="A118">
            <v>43900</v>
          </cell>
          <cell r="C118">
            <v>-1940059.63</v>
          </cell>
          <cell r="F118">
            <v>321437.7</v>
          </cell>
          <cell r="G118">
            <v>43994</v>
          </cell>
        </row>
        <row r="119">
          <cell r="A119">
            <v>43901</v>
          </cell>
          <cell r="C119">
            <v>-1706613.57</v>
          </cell>
          <cell r="F119">
            <v>387653.83</v>
          </cell>
          <cell r="G119">
            <v>43997</v>
          </cell>
        </row>
        <row r="120">
          <cell r="A120">
            <v>43902</v>
          </cell>
          <cell r="C120">
            <v>-1593012.87</v>
          </cell>
          <cell r="F120">
            <v>11247.38</v>
          </cell>
          <cell r="G120">
            <v>43998</v>
          </cell>
        </row>
        <row r="121">
          <cell r="A121">
            <v>43903</v>
          </cell>
          <cell r="C121">
            <v>-1773080.93</v>
          </cell>
          <cell r="F121">
            <v>446890.33</v>
          </cell>
          <cell r="G121">
            <v>43999</v>
          </cell>
        </row>
        <row r="122">
          <cell r="A122">
            <v>43906</v>
          </cell>
          <cell r="C122">
            <v>-1768829.77</v>
          </cell>
          <cell r="F122">
            <v>183968.13</v>
          </cell>
          <cell r="G122">
            <v>44000</v>
          </cell>
        </row>
        <row r="123">
          <cell r="A123">
            <v>43907</v>
          </cell>
          <cell r="C123">
            <v>-2043198.49</v>
          </cell>
          <cell r="F123">
            <v>365513.31</v>
          </cell>
          <cell r="G123">
            <v>44001</v>
          </cell>
        </row>
        <row r="124">
          <cell r="A124">
            <v>43908</v>
          </cell>
          <cell r="C124">
            <v>-1954141.69</v>
          </cell>
          <cell r="F124">
            <v>-225726.12</v>
          </cell>
          <cell r="G124">
            <v>44004</v>
          </cell>
        </row>
        <row r="125">
          <cell r="A125">
            <v>43909</v>
          </cell>
          <cell r="C125">
            <v>-1893174.03</v>
          </cell>
          <cell r="F125">
            <v>618005.44999999995</v>
          </cell>
          <cell r="G125">
            <v>44005</v>
          </cell>
        </row>
        <row r="126">
          <cell r="A126">
            <v>43910</v>
          </cell>
          <cell r="C126">
            <v>-1886523.29</v>
          </cell>
          <cell r="F126">
            <v>139351.79999999999</v>
          </cell>
          <cell r="G126">
            <v>44006</v>
          </cell>
        </row>
        <row r="127">
          <cell r="A127">
            <v>43913</v>
          </cell>
          <cell r="C127">
            <v>-1798054.68</v>
          </cell>
          <cell r="F127">
            <v>-295774.77</v>
          </cell>
          <cell r="G127">
            <v>44007</v>
          </cell>
        </row>
        <row r="128">
          <cell r="A128">
            <v>43914</v>
          </cell>
          <cell r="C128">
            <v>-2045213.49</v>
          </cell>
          <cell r="F128">
            <v>-281640.14</v>
          </cell>
          <cell r="G128">
            <v>44008</v>
          </cell>
        </row>
        <row r="129">
          <cell r="A129">
            <v>43915</v>
          </cell>
          <cell r="C129">
            <v>-1778544.44</v>
          </cell>
          <cell r="F129">
            <v>170212.61</v>
          </cell>
          <cell r="G129">
            <v>44011</v>
          </cell>
        </row>
        <row r="130">
          <cell r="A130">
            <v>43916</v>
          </cell>
          <cell r="C130">
            <v>-1843818.1</v>
          </cell>
          <cell r="F130">
            <v>45036.27</v>
          </cell>
          <cell r="G130">
            <v>44012</v>
          </cell>
        </row>
        <row r="131">
          <cell r="A131">
            <v>43917</v>
          </cell>
          <cell r="C131">
            <v>-2164843.46</v>
          </cell>
          <cell r="F131">
            <v>499177.44</v>
          </cell>
          <cell r="G131">
            <v>44013</v>
          </cell>
        </row>
        <row r="132">
          <cell r="A132">
            <v>43920</v>
          </cell>
          <cell r="C132">
            <v>-2159320.2400000002</v>
          </cell>
          <cell r="F132">
            <v>-512714.85</v>
          </cell>
          <cell r="G132">
            <v>44014</v>
          </cell>
        </row>
        <row r="133">
          <cell r="A133">
            <v>43921</v>
          </cell>
          <cell r="C133">
            <v>-2217440.4700000002</v>
          </cell>
          <cell r="F133">
            <v>196521.56</v>
          </cell>
          <cell r="G133">
            <v>44015</v>
          </cell>
        </row>
        <row r="134">
          <cell r="A134">
            <v>43922</v>
          </cell>
          <cell r="C134">
            <v>-2249957.63</v>
          </cell>
          <cell r="F134">
            <v>318544.07</v>
          </cell>
          <cell r="G134">
            <v>44018</v>
          </cell>
        </row>
        <row r="135">
          <cell r="A135">
            <v>43923</v>
          </cell>
          <cell r="C135">
            <v>-2270749.2200000002</v>
          </cell>
          <cell r="F135">
            <v>-1509.21</v>
          </cell>
          <cell r="G135">
            <v>44019</v>
          </cell>
        </row>
        <row r="136">
          <cell r="A136">
            <v>43924</v>
          </cell>
          <cell r="C136">
            <v>-2042558.58</v>
          </cell>
          <cell r="F136">
            <v>-5840.79</v>
          </cell>
          <cell r="G136">
            <v>44020</v>
          </cell>
        </row>
        <row r="137">
          <cell r="A137">
            <v>43927</v>
          </cell>
          <cell r="C137">
            <v>-2090990.44</v>
          </cell>
          <cell r="F137">
            <v>132013.21</v>
          </cell>
          <cell r="G137">
            <v>44021</v>
          </cell>
        </row>
        <row r="138">
          <cell r="A138">
            <v>43928</v>
          </cell>
          <cell r="C138">
            <v>-2124109.71</v>
          </cell>
          <cell r="F138">
            <v>239590.87</v>
          </cell>
          <cell r="G138">
            <v>44022</v>
          </cell>
        </row>
        <row r="139">
          <cell r="A139">
            <v>43929</v>
          </cell>
          <cell r="C139">
            <v>-2190800.94</v>
          </cell>
          <cell r="F139">
            <v>707281.8</v>
          </cell>
          <cell r="G139">
            <v>44025</v>
          </cell>
        </row>
        <row r="140">
          <cell r="A140">
            <v>43930</v>
          </cell>
          <cell r="C140">
            <v>-1633749.89</v>
          </cell>
          <cell r="F140">
            <v>-23490.17</v>
          </cell>
          <cell r="G140">
            <v>44026</v>
          </cell>
        </row>
        <row r="141">
          <cell r="A141">
            <v>43935</v>
          </cell>
          <cell r="C141">
            <v>-1702013.21</v>
          </cell>
          <cell r="F141">
            <v>323294.59000000003</v>
          </cell>
          <cell r="G141">
            <v>44027</v>
          </cell>
        </row>
        <row r="142">
          <cell r="A142">
            <v>43936</v>
          </cell>
          <cell r="C142">
            <v>-1756301.64</v>
          </cell>
          <cell r="F142">
            <v>-171267.9</v>
          </cell>
          <cell r="G142">
            <v>44028</v>
          </cell>
        </row>
        <row r="143">
          <cell r="A143">
            <v>43937</v>
          </cell>
          <cell r="C143">
            <v>-1956172.55</v>
          </cell>
          <cell r="F143">
            <v>84037.77</v>
          </cell>
          <cell r="G143">
            <v>44029</v>
          </cell>
        </row>
        <row r="144">
          <cell r="A144">
            <v>43938</v>
          </cell>
          <cell r="C144">
            <v>-1889361.9</v>
          </cell>
          <cell r="F144">
            <v>-400367.88</v>
          </cell>
          <cell r="G144">
            <v>44032</v>
          </cell>
        </row>
        <row r="145">
          <cell r="A145">
            <v>43941</v>
          </cell>
          <cell r="C145">
            <v>-1866940.15</v>
          </cell>
          <cell r="F145">
            <v>-104366.31</v>
          </cell>
          <cell r="G145">
            <v>44033</v>
          </cell>
        </row>
        <row r="146">
          <cell r="A146">
            <v>43942</v>
          </cell>
          <cell r="C146">
            <v>-1746229.88</v>
          </cell>
          <cell r="F146">
            <v>-358568.76</v>
          </cell>
          <cell r="G146">
            <v>44034</v>
          </cell>
        </row>
        <row r="147">
          <cell r="A147">
            <v>43943</v>
          </cell>
          <cell r="C147">
            <v>-2016866.3</v>
          </cell>
          <cell r="F147">
            <v>-8132.42</v>
          </cell>
          <cell r="G147">
            <v>44035</v>
          </cell>
        </row>
        <row r="148">
          <cell r="A148">
            <v>43944</v>
          </cell>
          <cell r="C148">
            <v>-2173107.66</v>
          </cell>
          <cell r="F148">
            <v>533943.84</v>
          </cell>
          <cell r="G148">
            <v>44036</v>
          </cell>
        </row>
        <row r="149">
          <cell r="A149">
            <v>43945</v>
          </cell>
          <cell r="C149">
            <v>-2128038.5099999998</v>
          </cell>
          <cell r="F149">
            <v>-625341.98</v>
          </cell>
          <cell r="G149">
            <v>44039</v>
          </cell>
        </row>
        <row r="150">
          <cell r="A150">
            <v>43948</v>
          </cell>
          <cell r="C150">
            <v>-2278606.25</v>
          </cell>
          <cell r="F150">
            <v>256307.01</v>
          </cell>
          <cell r="G150">
            <v>44040</v>
          </cell>
        </row>
        <row r="151">
          <cell r="A151">
            <v>43949</v>
          </cell>
          <cell r="C151">
            <v>-2156237.54</v>
          </cell>
          <cell r="F151">
            <v>61105.37</v>
          </cell>
          <cell r="G151">
            <v>44041</v>
          </cell>
        </row>
        <row r="152">
          <cell r="A152">
            <v>43950</v>
          </cell>
          <cell r="C152">
            <v>-2141558.5499999998</v>
          </cell>
          <cell r="F152">
            <v>-187194.07</v>
          </cell>
          <cell r="G152">
            <v>44042</v>
          </cell>
        </row>
        <row r="153">
          <cell r="A153">
            <v>43951</v>
          </cell>
          <cell r="C153">
            <v>-2318986.39</v>
          </cell>
          <cell r="F153">
            <v>367735.52</v>
          </cell>
          <cell r="G153">
            <v>44043</v>
          </cell>
        </row>
        <row r="154">
          <cell r="A154">
            <v>43955</v>
          </cell>
          <cell r="C154">
            <v>-2354940.44</v>
          </cell>
          <cell r="F154">
            <v>20217.73</v>
          </cell>
          <cell r="G154">
            <v>44046</v>
          </cell>
        </row>
        <row r="155">
          <cell r="A155">
            <v>43956</v>
          </cell>
          <cell r="C155">
            <v>-2474342.73</v>
          </cell>
          <cell r="F155">
            <v>192271.87</v>
          </cell>
          <cell r="G155">
            <v>44047</v>
          </cell>
        </row>
        <row r="156">
          <cell r="A156">
            <v>43957</v>
          </cell>
          <cell r="C156">
            <v>-2320795.92</v>
          </cell>
          <cell r="F156">
            <v>286596.46999999997</v>
          </cell>
          <cell r="G156">
            <v>44048</v>
          </cell>
        </row>
        <row r="157">
          <cell r="A157">
            <v>43958</v>
          </cell>
          <cell r="C157">
            <v>-2416140.5099999998</v>
          </cell>
          <cell r="F157">
            <v>-276045.21999999997</v>
          </cell>
          <cell r="G157">
            <v>44049</v>
          </cell>
        </row>
        <row r="158">
          <cell r="A158">
            <v>43959</v>
          </cell>
          <cell r="C158">
            <v>-2514764.46</v>
          </cell>
          <cell r="F158">
            <v>-9726.74</v>
          </cell>
          <cell r="G158">
            <v>44050</v>
          </cell>
        </row>
        <row r="159">
          <cell r="A159">
            <v>43962</v>
          </cell>
          <cell r="C159">
            <v>-2523469.94</v>
          </cell>
          <cell r="F159">
            <v>1533724.07</v>
          </cell>
          <cell r="G159">
            <v>44053</v>
          </cell>
        </row>
        <row r="160">
          <cell r="A160">
            <v>43963</v>
          </cell>
          <cell r="C160">
            <v>-2402339.2200000002</v>
          </cell>
          <cell r="F160">
            <v>445738.71</v>
          </cell>
          <cell r="G160">
            <v>44054</v>
          </cell>
        </row>
        <row r="161">
          <cell r="A161">
            <v>43964</v>
          </cell>
          <cell r="C161">
            <v>-2547885.79</v>
          </cell>
          <cell r="F161">
            <v>230649.94</v>
          </cell>
          <cell r="G161">
            <v>44055</v>
          </cell>
        </row>
        <row r="162">
          <cell r="A162">
            <v>43965</v>
          </cell>
          <cell r="C162">
            <v>-2630239.96</v>
          </cell>
          <cell r="F162">
            <v>753124.5</v>
          </cell>
          <cell r="G162">
            <v>44056</v>
          </cell>
        </row>
        <row r="163">
          <cell r="A163">
            <v>43966</v>
          </cell>
          <cell r="C163">
            <v>-2124519.9</v>
          </cell>
          <cell r="F163">
            <v>-134917.74</v>
          </cell>
          <cell r="G163">
            <v>44057</v>
          </cell>
        </row>
        <row r="164">
          <cell r="A164">
            <v>43969</v>
          </cell>
          <cell r="C164">
            <v>-1704279.39</v>
          </cell>
          <cell r="F164">
            <v>29634.65</v>
          </cell>
          <cell r="G164">
            <v>44060</v>
          </cell>
        </row>
        <row r="165">
          <cell r="A165">
            <v>43970</v>
          </cell>
          <cell r="C165">
            <v>-1657558.94</v>
          </cell>
          <cell r="F165">
            <v>-227059.26</v>
          </cell>
          <cell r="G165">
            <v>44061</v>
          </cell>
        </row>
        <row r="166">
          <cell r="A166">
            <v>43971</v>
          </cell>
          <cell r="C166">
            <v>-1753062.95</v>
          </cell>
          <cell r="F166">
            <v>-15293.26</v>
          </cell>
          <cell r="G166">
            <v>44062</v>
          </cell>
        </row>
        <row r="167">
          <cell r="A167">
            <v>43972</v>
          </cell>
          <cell r="C167">
            <v>-1960001.67</v>
          </cell>
          <cell r="F167">
            <v>-164496.56</v>
          </cell>
          <cell r="G167">
            <v>44063</v>
          </cell>
        </row>
        <row r="168">
          <cell r="A168">
            <v>43973</v>
          </cell>
          <cell r="C168">
            <v>-2000229.79</v>
          </cell>
          <cell r="F168">
            <v>-75969.759999999995</v>
          </cell>
          <cell r="G168">
            <v>44064</v>
          </cell>
        </row>
        <row r="169">
          <cell r="A169">
            <v>43976</v>
          </cell>
          <cell r="C169">
            <v>-2133740.98</v>
          </cell>
          <cell r="F169">
            <v>-13740.81</v>
          </cell>
          <cell r="G169">
            <v>44067</v>
          </cell>
        </row>
        <row r="170">
          <cell r="A170">
            <v>43977</v>
          </cell>
          <cell r="C170">
            <v>-2251485.6800000002</v>
          </cell>
          <cell r="F170">
            <v>592079.94999999995</v>
          </cell>
          <cell r="G170">
            <v>44068</v>
          </cell>
        </row>
        <row r="171">
          <cell r="A171">
            <v>43978</v>
          </cell>
          <cell r="C171">
            <v>-2198462.4700000002</v>
          </cell>
          <cell r="F171">
            <v>212210.3</v>
          </cell>
          <cell r="G171">
            <v>44069</v>
          </cell>
        </row>
        <row r="172">
          <cell r="A172">
            <v>43979</v>
          </cell>
          <cell r="C172">
            <v>-2168733.96</v>
          </cell>
          <cell r="F172">
            <v>-1321502.8899999999</v>
          </cell>
          <cell r="G172">
            <v>44070</v>
          </cell>
        </row>
        <row r="173">
          <cell r="A173">
            <v>43980</v>
          </cell>
          <cell r="C173">
            <v>-2166252.77</v>
          </cell>
          <cell r="F173">
            <v>938316.73</v>
          </cell>
          <cell r="G173">
            <v>44071</v>
          </cell>
        </row>
        <row r="174">
          <cell r="A174">
            <v>43983</v>
          </cell>
          <cell r="C174">
            <v>-2111843.75</v>
          </cell>
          <cell r="F174">
            <v>202573.43</v>
          </cell>
          <cell r="G174">
            <v>44074</v>
          </cell>
        </row>
        <row r="175">
          <cell r="A175">
            <v>43984</v>
          </cell>
          <cell r="C175">
            <v>-2059627.27</v>
          </cell>
          <cell r="F175">
            <v>-48587.66</v>
          </cell>
          <cell r="G175">
            <v>44075</v>
          </cell>
        </row>
        <row r="176">
          <cell r="A176">
            <v>43985</v>
          </cell>
          <cell r="C176">
            <v>-1979952.09</v>
          </cell>
          <cell r="F176">
            <v>-590375.68000000005</v>
          </cell>
          <cell r="G176">
            <v>44076</v>
          </cell>
        </row>
        <row r="177">
          <cell r="A177">
            <v>43986</v>
          </cell>
          <cell r="C177">
            <v>-1941488.76</v>
          </cell>
          <cell r="F177">
            <v>-227160.35</v>
          </cell>
          <cell r="G177">
            <v>44077</v>
          </cell>
        </row>
        <row r="178">
          <cell r="A178">
            <v>43987</v>
          </cell>
          <cell r="C178">
            <v>-2027919.47</v>
          </cell>
          <cell r="F178">
            <v>287829.90999999997</v>
          </cell>
          <cell r="G178">
            <v>44078</v>
          </cell>
        </row>
        <row r="179">
          <cell r="A179">
            <v>43990</v>
          </cell>
          <cell r="C179">
            <v>-1468230.34</v>
          </cell>
          <cell r="F179">
            <v>-38483.19</v>
          </cell>
          <cell r="G179">
            <v>44081</v>
          </cell>
        </row>
        <row r="180">
          <cell r="A180">
            <v>43991</v>
          </cell>
          <cell r="C180">
            <v>-1475707.59</v>
          </cell>
          <cell r="F180">
            <v>-161676.71</v>
          </cell>
          <cell r="G180">
            <v>44082</v>
          </cell>
        </row>
        <row r="181">
          <cell r="A181">
            <v>43992</v>
          </cell>
          <cell r="C181">
            <v>-1389965.62</v>
          </cell>
          <cell r="F181">
            <v>252173.59</v>
          </cell>
          <cell r="G181">
            <v>44083</v>
          </cell>
        </row>
        <row r="182">
          <cell r="A182">
            <v>43993</v>
          </cell>
          <cell r="C182">
            <v>-1438475.27</v>
          </cell>
          <cell r="F182">
            <v>189584.73</v>
          </cell>
          <cell r="G182">
            <v>44084</v>
          </cell>
        </row>
        <row r="183">
          <cell r="A183">
            <v>43994</v>
          </cell>
          <cell r="C183">
            <v>-1542758.75</v>
          </cell>
          <cell r="F183">
            <v>34301.620000000003</v>
          </cell>
          <cell r="G183">
            <v>44085</v>
          </cell>
        </row>
        <row r="184">
          <cell r="A184">
            <v>43997</v>
          </cell>
          <cell r="C184">
            <v>-1505500.9</v>
          </cell>
          <cell r="F184">
            <v>-262744.39</v>
          </cell>
          <cell r="G184">
            <v>44088</v>
          </cell>
        </row>
        <row r="185">
          <cell r="A185">
            <v>43998</v>
          </cell>
          <cell r="C185">
            <v>-1499779.81</v>
          </cell>
          <cell r="F185">
            <v>-7108.32</v>
          </cell>
          <cell r="G185">
            <v>44089</v>
          </cell>
        </row>
        <row r="186">
          <cell r="A186">
            <v>43999</v>
          </cell>
          <cell r="C186">
            <v>-1735077.83</v>
          </cell>
          <cell r="F186">
            <v>-2258.66</v>
          </cell>
          <cell r="G186">
            <v>44090</v>
          </cell>
        </row>
        <row r="187">
          <cell r="A187">
            <v>44000</v>
          </cell>
          <cell r="C187">
            <v>-1772467.38</v>
          </cell>
          <cell r="F187">
            <v>79307.27</v>
          </cell>
          <cell r="G187">
            <v>44091</v>
          </cell>
        </row>
        <row r="188">
          <cell r="A188">
            <v>44001</v>
          </cell>
          <cell r="C188">
            <v>-1645703.84</v>
          </cell>
          <cell r="F188">
            <v>-260526.21</v>
          </cell>
          <cell r="G188">
            <v>44092</v>
          </cell>
        </row>
        <row r="189">
          <cell r="A189">
            <v>44004</v>
          </cell>
          <cell r="C189">
            <v>-1692009.06</v>
          </cell>
          <cell r="F189">
            <v>195443.21</v>
          </cell>
          <cell r="G189">
            <v>44095</v>
          </cell>
        </row>
        <row r="190">
          <cell r="A190">
            <v>44005</v>
          </cell>
          <cell r="C190">
            <v>-1704108.21</v>
          </cell>
          <cell r="F190">
            <v>169205.94</v>
          </cell>
          <cell r="G190">
            <v>44096</v>
          </cell>
        </row>
        <row r="191">
          <cell r="A191">
            <v>44006</v>
          </cell>
          <cell r="C191">
            <v>-1566087.35</v>
          </cell>
          <cell r="F191">
            <v>215500.9</v>
          </cell>
          <cell r="G191">
            <v>44097</v>
          </cell>
        </row>
        <row r="192">
          <cell r="A192">
            <v>44007</v>
          </cell>
          <cell r="C192">
            <v>-1593292.28</v>
          </cell>
          <cell r="F192">
            <v>183499.14</v>
          </cell>
          <cell r="G192">
            <v>44098</v>
          </cell>
        </row>
        <row r="193">
          <cell r="A193">
            <v>44008</v>
          </cell>
          <cell r="C193">
            <v>-1464779.34</v>
          </cell>
          <cell r="F193">
            <v>-110622.36</v>
          </cell>
          <cell r="G193">
            <v>44099</v>
          </cell>
        </row>
        <row r="194">
          <cell r="A194">
            <v>44011</v>
          </cell>
          <cell r="C194">
            <v>-1416557.4</v>
          </cell>
          <cell r="F194">
            <v>-330362.08</v>
          </cell>
          <cell r="G194">
            <v>44102</v>
          </cell>
        </row>
        <row r="195">
          <cell r="A195">
            <v>44012</v>
          </cell>
          <cell r="C195">
            <v>-1482452.24</v>
          </cell>
          <cell r="F195">
            <v>-55324.43</v>
          </cell>
          <cell r="G195">
            <v>44103</v>
          </cell>
        </row>
        <row r="196">
          <cell r="A196">
            <v>44013</v>
          </cell>
          <cell r="C196">
            <v>-1625234.91</v>
          </cell>
          <cell r="F196">
            <v>-77823.289999999994</v>
          </cell>
          <cell r="G196">
            <v>44104</v>
          </cell>
        </row>
        <row r="197">
          <cell r="A197">
            <v>44014</v>
          </cell>
          <cell r="C197">
            <v>-1544151.29</v>
          </cell>
          <cell r="F197">
            <v>-31908.18</v>
          </cell>
          <cell r="G197">
            <v>44105</v>
          </cell>
        </row>
        <row r="198">
          <cell r="A198">
            <v>44015</v>
          </cell>
          <cell r="C198">
            <v>-1502434.29</v>
          </cell>
          <cell r="F198">
            <v>-136690.23999999999</v>
          </cell>
          <cell r="G198">
            <v>44106</v>
          </cell>
        </row>
        <row r="199">
          <cell r="A199">
            <v>44018</v>
          </cell>
          <cell r="C199">
            <v>-1617276.54</v>
          </cell>
          <cell r="F199">
            <v>55081.46</v>
          </cell>
          <cell r="G199">
            <v>44109</v>
          </cell>
        </row>
        <row r="200">
          <cell r="A200">
            <v>44019</v>
          </cell>
          <cell r="C200">
            <v>-1638168.46</v>
          </cell>
          <cell r="F200">
            <v>-275649.34999999998</v>
          </cell>
          <cell r="G200">
            <v>44110</v>
          </cell>
        </row>
        <row r="201">
          <cell r="A201">
            <v>44020</v>
          </cell>
          <cell r="C201">
            <v>-1914029.89</v>
          </cell>
          <cell r="F201">
            <v>155072.16</v>
          </cell>
          <cell r="G201">
            <v>44111</v>
          </cell>
        </row>
        <row r="202">
          <cell r="A202">
            <v>44021</v>
          </cell>
          <cell r="C202">
            <v>-1869659.29</v>
          </cell>
          <cell r="F202">
            <v>-149547.6</v>
          </cell>
          <cell r="G202">
            <v>44112</v>
          </cell>
        </row>
        <row r="203">
          <cell r="A203">
            <v>44022</v>
          </cell>
          <cell r="C203">
            <v>-1793193.88</v>
          </cell>
          <cell r="F203">
            <v>-486477.78</v>
          </cell>
          <cell r="G203">
            <v>44113</v>
          </cell>
        </row>
        <row r="204">
          <cell r="A204">
            <v>44025</v>
          </cell>
          <cell r="C204">
            <v>-1816166.61</v>
          </cell>
          <cell r="F204">
            <v>375085.57</v>
          </cell>
          <cell r="G204">
            <v>44116</v>
          </cell>
        </row>
        <row r="205">
          <cell r="A205">
            <v>44026</v>
          </cell>
          <cell r="C205">
            <v>-1822409.88</v>
          </cell>
          <cell r="F205">
            <v>-632238.93999999994</v>
          </cell>
          <cell r="G205">
            <v>44117</v>
          </cell>
        </row>
        <row r="206">
          <cell r="A206">
            <v>44027</v>
          </cell>
          <cell r="C206">
            <v>-1727949.86</v>
          </cell>
          <cell r="F206">
            <v>-358634</v>
          </cell>
          <cell r="G206">
            <v>44118</v>
          </cell>
        </row>
        <row r="207">
          <cell r="A207">
            <v>44028</v>
          </cell>
          <cell r="C207">
            <v>-1646178.82</v>
          </cell>
          <cell r="F207">
            <v>-281283.71999999997</v>
          </cell>
          <cell r="G207">
            <v>44119</v>
          </cell>
        </row>
        <row r="208">
          <cell r="A208">
            <v>44029</v>
          </cell>
          <cell r="C208">
            <v>-2127700.27</v>
          </cell>
          <cell r="F208">
            <v>-117512.77</v>
          </cell>
          <cell r="G208">
            <v>44120</v>
          </cell>
        </row>
        <row r="209">
          <cell r="A209">
            <v>44032</v>
          </cell>
          <cell r="C209">
            <v>-1746293.18</v>
          </cell>
          <cell r="F209">
            <v>117875.7</v>
          </cell>
          <cell r="G209">
            <v>44123</v>
          </cell>
        </row>
        <row r="210">
          <cell r="A210">
            <v>44033</v>
          </cell>
          <cell r="C210">
            <v>-1561882.3</v>
          </cell>
          <cell r="F210">
            <v>31497.56</v>
          </cell>
          <cell r="G210">
            <v>44124</v>
          </cell>
        </row>
        <row r="211">
          <cell r="A211">
            <v>44034</v>
          </cell>
          <cell r="C211">
            <v>-1745699.74</v>
          </cell>
          <cell r="F211">
            <v>355327.68</v>
          </cell>
          <cell r="G211">
            <v>44125</v>
          </cell>
        </row>
        <row r="212">
          <cell r="A212">
            <v>44035</v>
          </cell>
          <cell r="C212">
            <v>-1777468.37</v>
          </cell>
          <cell r="F212">
            <v>2597515.12</v>
          </cell>
          <cell r="G212">
            <v>44126</v>
          </cell>
        </row>
        <row r="213">
          <cell r="A213">
            <v>44036</v>
          </cell>
          <cell r="C213">
            <v>-1575686.94</v>
          </cell>
          <cell r="F213">
            <v>26811.03</v>
          </cell>
          <cell r="G213">
            <v>44127</v>
          </cell>
        </row>
        <row r="214">
          <cell r="A214">
            <v>44039</v>
          </cell>
          <cell r="C214">
            <v>-1040795.74</v>
          </cell>
          <cell r="F214">
            <v>43406.7</v>
          </cell>
          <cell r="G214">
            <v>44130</v>
          </cell>
        </row>
        <row r="215">
          <cell r="A215">
            <v>44040</v>
          </cell>
          <cell r="C215">
            <v>-909987.07</v>
          </cell>
          <cell r="F215">
            <v>-506486.37</v>
          </cell>
          <cell r="G215">
            <v>44131</v>
          </cell>
        </row>
        <row r="216">
          <cell r="A216">
            <v>44041</v>
          </cell>
          <cell r="C216">
            <v>-863312.34</v>
          </cell>
          <cell r="F216">
            <v>-150878.76999999999</v>
          </cell>
          <cell r="G216">
            <v>44132</v>
          </cell>
        </row>
        <row r="217">
          <cell r="A217">
            <v>44042</v>
          </cell>
          <cell r="C217">
            <v>-1061273.1100000001</v>
          </cell>
          <cell r="F217">
            <v>233361.31</v>
          </cell>
          <cell r="G217">
            <v>44133</v>
          </cell>
        </row>
        <row r="218">
          <cell r="A218">
            <v>44043</v>
          </cell>
          <cell r="C218">
            <v>-1094182</v>
          </cell>
          <cell r="F218">
            <v>-29829.3</v>
          </cell>
          <cell r="G218">
            <v>44134</v>
          </cell>
        </row>
        <row r="219">
          <cell r="A219">
            <v>44046</v>
          </cell>
          <cell r="C219">
            <v>-1102004.42</v>
          </cell>
          <cell r="F219">
            <v>-201597.83</v>
          </cell>
          <cell r="G219">
            <v>44137</v>
          </cell>
        </row>
        <row r="220">
          <cell r="A220">
            <v>44047</v>
          </cell>
          <cell r="C220">
            <v>-1081371.96</v>
          </cell>
          <cell r="F220">
            <v>347765.06</v>
          </cell>
          <cell r="G220">
            <v>44138</v>
          </cell>
        </row>
        <row r="221">
          <cell r="A221">
            <v>44048</v>
          </cell>
          <cell r="C221">
            <v>-1152598.3700000001</v>
          </cell>
          <cell r="F221">
            <v>-157723.70000000001</v>
          </cell>
          <cell r="G221">
            <v>44139</v>
          </cell>
        </row>
        <row r="222">
          <cell r="A222">
            <v>44049</v>
          </cell>
          <cell r="C222">
            <v>-1166774.26</v>
          </cell>
          <cell r="F222">
            <v>-4141.96</v>
          </cell>
          <cell r="G222">
            <v>44140</v>
          </cell>
        </row>
        <row r="223">
          <cell r="A223">
            <v>44050</v>
          </cell>
          <cell r="C223">
            <v>-1325716.8700000001</v>
          </cell>
          <cell r="F223">
            <v>289615.73</v>
          </cell>
          <cell r="G223">
            <v>44141</v>
          </cell>
        </row>
        <row r="224">
          <cell r="A224">
            <v>44053</v>
          </cell>
          <cell r="C224">
            <v>-1342897.07</v>
          </cell>
          <cell r="F224">
            <v>-119742.54</v>
          </cell>
          <cell r="G224">
            <v>44144</v>
          </cell>
        </row>
        <row r="225">
          <cell r="A225">
            <v>44054</v>
          </cell>
          <cell r="C225">
            <v>-1376584.84</v>
          </cell>
          <cell r="F225">
            <v>841912.9</v>
          </cell>
          <cell r="G225">
            <v>44145</v>
          </cell>
        </row>
        <row r="226">
          <cell r="A226">
            <v>44055</v>
          </cell>
          <cell r="C226">
            <v>-1346513.87</v>
          </cell>
          <cell r="F226">
            <v>-18079.3</v>
          </cell>
          <cell r="G226">
            <v>44146</v>
          </cell>
        </row>
        <row r="227">
          <cell r="A227">
            <v>44056</v>
          </cell>
          <cell r="C227">
            <v>-1222632.24</v>
          </cell>
          <cell r="F227">
            <v>97154.11</v>
          </cell>
          <cell r="G227">
            <v>44147</v>
          </cell>
        </row>
        <row r="228">
          <cell r="A228">
            <v>44057</v>
          </cell>
          <cell r="C228">
            <v>-1272851.31</v>
          </cell>
          <cell r="F228">
            <v>-204571.71</v>
          </cell>
          <cell r="G228">
            <v>44148</v>
          </cell>
        </row>
        <row r="229">
          <cell r="A229">
            <v>44060</v>
          </cell>
          <cell r="C229">
            <v>-1255602.94</v>
          </cell>
          <cell r="F229">
            <v>232863.21</v>
          </cell>
          <cell r="G229">
            <v>44151</v>
          </cell>
        </row>
        <row r="230">
          <cell r="A230">
            <v>44061</v>
          </cell>
          <cell r="C230">
            <v>-1115691.8500000001</v>
          </cell>
          <cell r="F230">
            <v>112897.17</v>
          </cell>
          <cell r="G230">
            <v>44152</v>
          </cell>
        </row>
        <row r="231">
          <cell r="A231">
            <v>44062</v>
          </cell>
          <cell r="C231">
            <v>-1170236.03</v>
          </cell>
          <cell r="F231">
            <v>-231371.05</v>
          </cell>
          <cell r="G231">
            <v>44153</v>
          </cell>
        </row>
        <row r="232">
          <cell r="A232">
            <v>44063</v>
          </cell>
          <cell r="C232">
            <v>-1157444.77</v>
          </cell>
          <cell r="F232">
            <v>362327.89</v>
          </cell>
          <cell r="G232">
            <v>44154</v>
          </cell>
        </row>
        <row r="233">
          <cell r="A233">
            <v>44064</v>
          </cell>
          <cell r="C233">
            <v>-1172151.6100000001</v>
          </cell>
          <cell r="F233">
            <v>-136540.17000000001</v>
          </cell>
          <cell r="G233">
            <v>44155</v>
          </cell>
        </row>
        <row r="234">
          <cell r="A234">
            <v>44067</v>
          </cell>
          <cell r="C234">
            <v>-1408583.7</v>
          </cell>
          <cell r="F234">
            <v>-125789.21</v>
          </cell>
          <cell r="G234">
            <v>44158</v>
          </cell>
        </row>
        <row r="235">
          <cell r="A235">
            <v>44068</v>
          </cell>
          <cell r="C235">
            <v>-1358583.15</v>
          </cell>
          <cell r="F235">
            <v>-6666.81</v>
          </cell>
          <cell r="G235">
            <v>44159</v>
          </cell>
        </row>
        <row r="236">
          <cell r="A236">
            <v>44069</v>
          </cell>
          <cell r="C236">
            <v>-1376045.07</v>
          </cell>
          <cell r="F236">
            <v>188087.59</v>
          </cell>
          <cell r="G236">
            <v>44160</v>
          </cell>
        </row>
        <row r="237">
          <cell r="A237">
            <v>44070</v>
          </cell>
          <cell r="C237">
            <v>-1342528.02</v>
          </cell>
          <cell r="F237">
            <v>-102050.18</v>
          </cell>
          <cell r="G237">
            <v>44161</v>
          </cell>
        </row>
        <row r="238">
          <cell r="A238">
            <v>44071</v>
          </cell>
          <cell r="C238">
            <v>-1265417.1100000001</v>
          </cell>
          <cell r="F238">
            <v>168888.66</v>
          </cell>
          <cell r="G238">
            <v>44162</v>
          </cell>
        </row>
        <row r="239">
          <cell r="A239">
            <v>44074</v>
          </cell>
          <cell r="C239">
            <v>-1276145.52</v>
          </cell>
          <cell r="F239">
            <v>678157.66</v>
          </cell>
          <cell r="G239">
            <v>44165</v>
          </cell>
        </row>
        <row r="240">
          <cell r="A240">
            <v>44075</v>
          </cell>
          <cell r="C240">
            <v>-1346855.32</v>
          </cell>
          <cell r="F240">
            <v>-51954.79</v>
          </cell>
          <cell r="G240">
            <v>44166</v>
          </cell>
        </row>
        <row r="241">
          <cell r="A241">
            <v>44076</v>
          </cell>
          <cell r="C241">
            <v>-1189157.47</v>
          </cell>
          <cell r="F241">
            <v>370991.82</v>
          </cell>
          <cell r="G241">
            <v>44167</v>
          </cell>
        </row>
        <row r="242">
          <cell r="A242">
            <v>44077</v>
          </cell>
          <cell r="C242">
            <v>-1191296.6299999999</v>
          </cell>
          <cell r="F242">
            <v>-417507.2</v>
          </cell>
          <cell r="G242">
            <v>44168</v>
          </cell>
        </row>
        <row r="243">
          <cell r="A243">
            <v>44078</v>
          </cell>
          <cell r="C243">
            <v>-1192570.96</v>
          </cell>
          <cell r="F243">
            <v>174382.11</v>
          </cell>
          <cell r="G243">
            <v>44169</v>
          </cell>
        </row>
        <row r="244">
          <cell r="A244">
            <v>44081</v>
          </cell>
          <cell r="C244">
            <v>-1133141.01</v>
          </cell>
          <cell r="F244">
            <v>31435.42</v>
          </cell>
          <cell r="G244">
            <v>44172</v>
          </cell>
        </row>
        <row r="245">
          <cell r="A245">
            <v>44082</v>
          </cell>
          <cell r="C245">
            <v>-1089102.42</v>
          </cell>
          <cell r="F245">
            <v>-57322.35</v>
          </cell>
          <cell r="G245">
            <v>44173</v>
          </cell>
        </row>
        <row r="246">
          <cell r="A246">
            <v>44083</v>
          </cell>
          <cell r="C246">
            <v>-1087572.74</v>
          </cell>
          <cell r="F246">
            <v>-620163.32999999996</v>
          </cell>
          <cell r="G246">
            <v>44174</v>
          </cell>
        </row>
        <row r="247">
          <cell r="A247">
            <v>44084</v>
          </cell>
          <cell r="C247">
            <v>-1085771.6100000001</v>
          </cell>
          <cell r="F247">
            <v>-68065.59</v>
          </cell>
          <cell r="G247">
            <v>44175</v>
          </cell>
        </row>
        <row r="248">
          <cell r="A248">
            <v>44085</v>
          </cell>
          <cell r="C248">
            <v>-1095938.73</v>
          </cell>
          <cell r="F248">
            <v>-109022.81</v>
          </cell>
          <cell r="G248">
            <v>44176</v>
          </cell>
        </row>
        <row r="249">
          <cell r="A249">
            <v>44088</v>
          </cell>
          <cell r="C249">
            <v>-1160681.71</v>
          </cell>
          <cell r="F249">
            <v>-128982.21</v>
          </cell>
          <cell r="G249">
            <v>44179</v>
          </cell>
        </row>
        <row r="250">
          <cell r="A250">
            <v>44089</v>
          </cell>
          <cell r="C250">
            <v>-1049040.74</v>
          </cell>
          <cell r="F250">
            <v>57235.72</v>
          </cell>
          <cell r="G250">
            <v>44180</v>
          </cell>
        </row>
        <row r="251">
          <cell r="A251">
            <v>44090</v>
          </cell>
          <cell r="C251">
            <v>-1088657.6000000001</v>
          </cell>
          <cell r="F251">
            <v>224084.54</v>
          </cell>
          <cell r="G251">
            <v>44181</v>
          </cell>
        </row>
        <row r="252">
          <cell r="A252">
            <v>44091</v>
          </cell>
          <cell r="C252">
            <v>-1141853.53</v>
          </cell>
          <cell r="F252">
            <v>1518221.88</v>
          </cell>
          <cell r="G252">
            <v>44182</v>
          </cell>
        </row>
        <row r="253">
          <cell r="A253">
            <v>44092</v>
          </cell>
          <cell r="C253">
            <v>-1164592.46</v>
          </cell>
          <cell r="F253">
            <v>476120.34</v>
          </cell>
          <cell r="G253">
            <v>44183</v>
          </cell>
        </row>
        <row r="254">
          <cell r="A254">
            <v>44095</v>
          </cell>
          <cell r="C254">
            <v>-1239384.5</v>
          </cell>
          <cell r="F254">
            <v>938686.62</v>
          </cell>
          <cell r="G254">
            <v>44186</v>
          </cell>
        </row>
        <row r="255">
          <cell r="A255">
            <v>44096</v>
          </cell>
          <cell r="C255">
            <v>-1223992.26</v>
          </cell>
          <cell r="F255">
            <v>380329.82</v>
          </cell>
          <cell r="G255">
            <v>44187</v>
          </cell>
        </row>
        <row r="256">
          <cell r="A256">
            <v>44097</v>
          </cell>
          <cell r="C256">
            <v>-1204825.8799999999</v>
          </cell>
          <cell r="F256">
            <v>403889.49</v>
          </cell>
          <cell r="G256">
            <v>44188</v>
          </cell>
        </row>
        <row r="257">
          <cell r="A257">
            <v>44098</v>
          </cell>
          <cell r="C257">
            <v>-1161686.17</v>
          </cell>
          <cell r="F257">
            <v>-260092.05</v>
          </cell>
          <cell r="G257">
            <v>44189</v>
          </cell>
        </row>
        <row r="258">
          <cell r="A258">
            <v>44099</v>
          </cell>
          <cell r="C258">
            <v>-1163791.2</v>
          </cell>
          <cell r="F258">
            <v>-7393.46</v>
          </cell>
          <cell r="G258">
            <v>44193</v>
          </cell>
        </row>
        <row r="259">
          <cell r="A259">
            <v>44102</v>
          </cell>
          <cell r="C259">
            <v>-1216274.1000000001</v>
          </cell>
          <cell r="F259">
            <v>313641.89</v>
          </cell>
          <cell r="G259">
            <v>44194</v>
          </cell>
        </row>
        <row r="260">
          <cell r="A260">
            <v>44103</v>
          </cell>
          <cell r="C260">
            <v>-1183917.25</v>
          </cell>
          <cell r="F260">
            <v>-445285.89</v>
          </cell>
          <cell r="G260">
            <v>44195</v>
          </cell>
        </row>
        <row r="261">
          <cell r="C261">
            <v>-1195156.1000000001</v>
          </cell>
          <cell r="F261">
            <v>312119.58</v>
          </cell>
          <cell r="G261">
            <v>44196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55.xml.rels><?xml version="1.0" encoding="UTF-8"?>

<Relationships xmlns="http://schemas.openxmlformats.org/package/2006/relationships">
  <Relationship Id="rId1" Type="http://schemas.openxmlformats.org/officeDocument/2006/relationships/printerSettings" Target="../printerSettings/printerSettings55.bin"/>
  <Relationship Id="rId2" Type="http://schemas.openxmlformats.org/officeDocument/2006/relationships/drawing" Target="../drawings/drawing55.xml"/>
</Relationships>

</file>

<file path=xl/worksheets/_rels/sheet56.xml.rels><?xml version="1.0" encoding="UTF-8"?>

<Relationships xmlns="http://schemas.openxmlformats.org/package/2006/relationships">
  <Relationship Id="rId1" Type="http://schemas.openxmlformats.org/officeDocument/2006/relationships/printerSettings" Target="../printerSettings/printerSettings56.bin"/>
  <Relationship Id="rId2" Type="http://schemas.openxmlformats.org/officeDocument/2006/relationships/drawing" Target="../drawings/drawing56.xml"/>
</Relationships>

</file>

<file path=xl/worksheets/_rels/sheet57.xml.rels><?xml version="1.0" encoding="UTF-8"?>

<Relationships xmlns="http://schemas.openxmlformats.org/package/2006/relationships">
  <Relationship Id="rId1" Type="http://schemas.openxmlformats.org/officeDocument/2006/relationships/printerSettings" Target="../printerSettings/printerSettings57.bin"/>
  <Relationship Id="rId2" Type="http://schemas.openxmlformats.org/officeDocument/2006/relationships/drawing" Target="../drawings/drawing57.xml"/>
</Relationships>

</file>

<file path=xl/worksheets/_rels/sheet58.xml.rels><?xml version="1.0" encoding="UTF-8"?>

<Relationships xmlns="http://schemas.openxmlformats.org/package/2006/relationships">
  <Relationship Id="rId1" Type="http://schemas.openxmlformats.org/officeDocument/2006/relationships/printerSettings" Target="../printerSettings/printerSettings58.bin"/>
  <Relationship Id="rId2" Type="http://schemas.openxmlformats.org/officeDocument/2006/relationships/drawing" Target="../drawings/drawing58.xml"/>
</Relationships>

</file>

<file path=xl/worksheets/_rels/sheet59.xml.rels><?xml version="1.0" encoding="UTF-8"?>

<Relationships xmlns="http://schemas.openxmlformats.org/package/2006/relationships">
  <Relationship Id="rId1" Type="http://schemas.openxmlformats.org/officeDocument/2006/relationships/printerSettings" Target="../printerSettings/printerSettings59.bin"/>
  <Relationship Id="rId2" Type="http://schemas.openxmlformats.org/officeDocument/2006/relationships/drawing" Target="../drawings/drawing59.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60.xml.rels><?xml version="1.0" encoding="UTF-8"?>

<Relationships xmlns="http://schemas.openxmlformats.org/package/2006/relationships">
  <Relationship Id="rId1" Type="http://schemas.openxmlformats.org/officeDocument/2006/relationships/printerSettings" Target="../printerSettings/printerSettings60.bin"/>
  <Relationship Id="rId2" Type="http://schemas.openxmlformats.org/officeDocument/2006/relationships/drawing" Target="../drawings/drawing60.xml"/>
</Relationships>

</file>

<file path=xl/worksheets/_rels/sheet61.xml.rels><?xml version="1.0" encoding="UTF-8"?>

<Relationships xmlns="http://schemas.openxmlformats.org/package/2006/relationships">
  <Relationship Id="rId1" Type="http://schemas.openxmlformats.org/officeDocument/2006/relationships/printerSettings" Target="../printerSettings/printerSettings61.bin"/>
  <Relationship Id="rId2" Type="http://schemas.openxmlformats.org/officeDocument/2006/relationships/drawing" Target="../drawings/drawing61.xml"/>
</Relationships>

</file>

<file path=xl/worksheets/_rels/sheet62.xml.rels><?xml version="1.0" encoding="UTF-8"?>

<Relationships xmlns="http://schemas.openxmlformats.org/package/2006/relationships">
  <Relationship Id="rId1" Type="http://schemas.openxmlformats.org/officeDocument/2006/relationships/printerSettings" Target="../printerSettings/printerSettings62.bin"/>
  <Relationship Id="rId2" Type="http://schemas.openxmlformats.org/officeDocument/2006/relationships/drawing" Target="../drawings/drawing62.xml"/>
</Relationships>

</file>

<file path=xl/worksheets/_rels/sheet63.xml.rels><?xml version="1.0" encoding="UTF-8"?>

<Relationships xmlns="http://schemas.openxmlformats.org/package/2006/relationships">
  <Relationship Id="rId1" Type="http://schemas.openxmlformats.org/officeDocument/2006/relationships/printerSettings" Target="../printerSettings/printerSettings63.bin"/>
  <Relationship Id="rId2" Type="http://schemas.openxmlformats.org/officeDocument/2006/relationships/drawing" Target="../drawings/drawing63.xml"/>
</Relationships>

</file>

<file path=xl/worksheets/_rels/sheet64.xml.rels><?xml version="1.0" encoding="UTF-8"?>

<Relationships xmlns="http://schemas.openxmlformats.org/package/2006/relationships">
  <Relationship Id="rId1" Type="http://schemas.openxmlformats.org/officeDocument/2006/relationships/printerSettings" Target="../printerSettings/printerSettings64.bin"/>
  <Relationship Id="rId2" Type="http://schemas.openxmlformats.org/officeDocument/2006/relationships/drawing" Target="../drawings/drawing64.xml"/>
</Relationships>

</file>

<file path=xl/worksheets/_rels/sheet65.xml.rels><?xml version="1.0" encoding="UTF-8"?>

<Relationships xmlns="http://schemas.openxmlformats.org/package/2006/relationships">
  <Relationship Id="rId1" Type="http://schemas.openxmlformats.org/officeDocument/2006/relationships/printerSettings" Target="../printerSettings/printerSettings65.bin"/>
  <Relationship Id="rId2" Type="http://schemas.openxmlformats.org/officeDocument/2006/relationships/drawing" Target="../drawings/drawing65.xml"/>
</Relationships>

</file>

<file path=xl/worksheets/_rels/sheet66.xml.rels><?xml version="1.0" encoding="UTF-8"?>

<Relationships xmlns="http://schemas.openxmlformats.org/package/2006/relationships">
  <Relationship Id="rId1" Type="http://schemas.openxmlformats.org/officeDocument/2006/relationships/printerSettings" Target="../printerSettings/printerSettings66.bin"/>
  <Relationship Id="rId2" Type="http://schemas.openxmlformats.org/officeDocument/2006/relationships/drawing" Target="../drawings/drawing66.xml"/>
</Relationships>

</file>

<file path=xl/worksheets/_rels/sheet67.xml.rels><?xml version="1.0" encoding="UTF-8"?>

<Relationships xmlns="http://schemas.openxmlformats.org/package/2006/relationships">
  <Relationship Id="rId1" Type="http://schemas.openxmlformats.org/officeDocument/2006/relationships/printerSettings" Target="../printerSettings/printerSettings67.bin"/>
  <Relationship Id="rId2" Type="http://schemas.openxmlformats.org/officeDocument/2006/relationships/drawing" Target="../drawings/drawing67.xml"/>
</Relationships>

</file>

<file path=xl/worksheets/_rels/sheet68.xml.rels><?xml version="1.0" encoding="UTF-8"?>

<Relationships xmlns="http://schemas.openxmlformats.org/package/2006/relationships">
  <Relationship Id="rId1" Type="http://schemas.openxmlformats.org/officeDocument/2006/relationships/printerSettings" Target="../printerSettings/printerSettings68.bin"/>
  <Relationship Id="rId2" Type="http://schemas.openxmlformats.org/officeDocument/2006/relationships/drawing" Target="../drawings/drawing68.xml"/>
</Relationships>

</file>

<file path=xl/worksheets/_rels/sheet69.xml.rels><?xml version="1.0" encoding="UTF-8"?>

<Relationships xmlns="http://schemas.openxmlformats.org/package/2006/relationships">
  <Relationship Id="rId1" Type="http://schemas.openxmlformats.org/officeDocument/2006/relationships/printerSettings" Target="../printerSettings/printerSettings69.bin"/>
  <Relationship Id="rId2" Type="http://schemas.openxmlformats.org/officeDocument/2006/relationships/drawing" Target="../drawings/drawing69.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70.xml.rels><?xml version="1.0" encoding="UTF-8"?>

<Relationships xmlns="http://schemas.openxmlformats.org/package/2006/relationships">
  <Relationship Id="rId1" Type="http://schemas.openxmlformats.org/officeDocument/2006/relationships/printerSettings" Target="../printerSettings/printerSettings70.bin"/>
  <Relationship Id="rId2" Type="http://schemas.openxmlformats.org/officeDocument/2006/relationships/drawing" Target="../drawings/drawing70.xml"/>
</Relationships>

</file>

<file path=xl/worksheets/_rels/sheet71.xml.rels><?xml version="1.0" encoding="UTF-8"?>

<Relationships xmlns="http://schemas.openxmlformats.org/package/2006/relationships">
  <Relationship Id="rId1" Type="http://schemas.openxmlformats.org/officeDocument/2006/relationships/printerSettings" Target="../printerSettings/printerSettings71.bin"/>
  <Relationship Id="rId2" Type="http://schemas.openxmlformats.org/officeDocument/2006/relationships/drawing" Target="../drawings/drawing71.xml"/>
</Relationships>

</file>

<file path=xl/worksheets/_rels/sheet72.xml.rels><?xml version="1.0" encoding="UTF-8"?>

<Relationships xmlns="http://schemas.openxmlformats.org/package/2006/relationships">
  <Relationship Id="rId1" Type="http://schemas.openxmlformats.org/officeDocument/2006/relationships/printerSettings" Target="../printerSettings/printerSettings72.bin"/>
  <Relationship Id="rId2" Type="http://schemas.openxmlformats.org/officeDocument/2006/relationships/drawing" Target="../drawings/drawing72.xml"/>
</Relationships>

</file>

<file path=xl/worksheets/_rels/sheet73.xml.rels><?xml version="1.0" encoding="UTF-8"?>

<Relationships xmlns="http://schemas.openxmlformats.org/package/2006/relationships">
  <Relationship Id="rId1" Type="http://schemas.openxmlformats.org/officeDocument/2006/relationships/printerSettings" Target="../printerSettings/printerSettings73.bin"/>
  <Relationship Id="rId2" Type="http://schemas.openxmlformats.org/officeDocument/2006/relationships/drawing" Target="../drawings/drawing73.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B6D6C-2396-499F-8C74-2F8A859AEE51}">
  <dimension ref="A1:H1"/>
  <sheetViews>
    <sheetView tabSelected="1" workbookViewId="0">
      <selection activeCell="M18" sqref="M18"/>
    </sheetView>
  </sheetViews>
  <sheetFormatPr baseColWidth="10" defaultColWidth="10.7109375" defaultRowHeight="15" x14ac:dyDescent="0.25"/>
  <cols>
    <col min="1" max="7" style="477" width="10.7109375" collapsed="true"/>
    <col min="8" max="8" customWidth="true" style="477" width="9.7109375" collapsed="true"/>
    <col min="9" max="16384" style="477" width="10.7109375" collapsed="true"/>
  </cols>
  <sheetData>
    <row r="1" spans="1:8" x14ac:dyDescent="0.25">
      <c r="A1" s="477" t="s">
        <v>1178</v>
      </c>
      <c r="B1" s="477" t="s">
        <v>1178</v>
      </c>
      <c r="C1" s="477" t="s">
        <v>1178</v>
      </c>
      <c r="D1" s="477" t="s">
        <v>1178</v>
      </c>
      <c r="E1" s="477" t="s">
        <v>1178</v>
      </c>
      <c r="F1" s="477" t="s">
        <v>1178</v>
      </c>
      <c r="G1" s="477" t="s">
        <v>1178</v>
      </c>
      <c r="H1" s="477" t="s">
        <v>1178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9"/>
  <sheetViews>
    <sheetView showGridLines="0" zoomScaleNormal="100" workbookViewId="0"/>
  </sheetViews>
  <sheetFormatPr baseColWidth="10" defaultRowHeight="15" x14ac:dyDescent="0.25"/>
  <cols>
    <col min="1" max="1" bestFit="true" customWidth="true" width="15.42578125" collapsed="true"/>
    <col min="2" max="2" bestFit="true" customWidth="true" width="2.5703125" collapsed="true"/>
    <col min="3" max="3" bestFit="true" customWidth="true" width="18.28515625" collapsed="true"/>
    <col min="4" max="4" customWidth="true" width="14.85546875" collapsed="true"/>
    <col min="5" max="5" customWidth="true" width="13.0" collapsed="true"/>
  </cols>
  <sheetData>
    <row r="1" spans="1:5" ht="18" x14ac:dyDescent="0.25">
      <c r="A1" s="224" t="s">
        <v>0</v>
      </c>
      <c r="D1" s="1"/>
    </row>
    <row r="2" spans="1:5" s="15" customFormat="1" ht="37.5" x14ac:dyDescent="0.5">
      <c r="A2" s="13" t="s">
        <v>236</v>
      </c>
      <c r="B2" s="13" t="s">
        <v>132</v>
      </c>
      <c r="C2" s="13" t="s">
        <v>235</v>
      </c>
      <c r="D2" s="14"/>
    </row>
    <row r="3" spans="1:5" x14ac:dyDescent="0.25">
      <c r="D3" s="1"/>
    </row>
    <row r="4" spans="1:5" ht="15.75" thickBot="1" x14ac:dyDescent="0.3">
      <c r="C4" s="246"/>
      <c r="D4" s="916" t="s">
        <v>1227</v>
      </c>
      <c r="E4" s="917"/>
    </row>
    <row r="5" spans="1:5" ht="30.75" thickBot="1" x14ac:dyDescent="0.35">
      <c r="C5" s="369" t="s">
        <v>133</v>
      </c>
      <c r="D5" s="370" t="s">
        <v>220</v>
      </c>
      <c r="E5" s="370" t="s">
        <v>221</v>
      </c>
    </row>
    <row r="6" spans="1:5" ht="16.5" thickTop="1" thickBot="1" x14ac:dyDescent="0.3">
      <c r="C6" s="48" t="s">
        <v>222</v>
      </c>
      <c r="D6" s="368">
        <f>+SUM(D7:D9)</f>
        <v>34584.201445111743</v>
      </c>
      <c r="E6" s="368">
        <f>+SUM(E7:E9)</f>
        <v>34584.201445111743</v>
      </c>
    </row>
    <row r="7" spans="1:5" ht="16.5" thickTop="1" thickBot="1" x14ac:dyDescent="0.3">
      <c r="C7" s="44" t="s">
        <v>223</v>
      </c>
      <c r="D7" s="235">
        <v>10115.057195080002</v>
      </c>
      <c r="E7" s="235">
        <v>10115.057195080002</v>
      </c>
    </row>
    <row r="8" spans="1:5" ht="15.75" thickBot="1" x14ac:dyDescent="0.3">
      <c r="C8" s="44" t="s">
        <v>224</v>
      </c>
      <c r="D8" s="235">
        <v>24416.633537011745</v>
      </c>
      <c r="E8" s="235">
        <v>24416.633537011745</v>
      </c>
    </row>
    <row r="9" spans="1:5" ht="15.75" thickBot="1" x14ac:dyDescent="0.3">
      <c r="C9" s="367" t="s">
        <v>225</v>
      </c>
      <c r="D9" s="235">
        <v>52.510713020000004</v>
      </c>
      <c r="E9" s="235">
        <v>52.510713020000004</v>
      </c>
    </row>
    <row r="10" spans="1:5" ht="16.5" thickTop="1" thickBot="1" x14ac:dyDescent="0.3">
      <c r="C10" s="69" t="s">
        <v>226</v>
      </c>
      <c r="D10" s="368">
        <f>+D11</f>
        <v>251.22196925999998</v>
      </c>
      <c r="E10" s="368">
        <f>+E11</f>
        <v>233.6364314118</v>
      </c>
    </row>
    <row r="11" spans="1:5" ht="16.5" thickTop="1" thickBot="1" x14ac:dyDescent="0.3">
      <c r="C11" s="44" t="s">
        <v>227</v>
      </c>
      <c r="D11" s="235">
        <v>251.22196925999998</v>
      </c>
      <c r="E11" s="235">
        <v>233.6364314118</v>
      </c>
    </row>
    <row r="12" spans="1:5" ht="16.5" thickTop="1" thickBot="1" x14ac:dyDescent="0.3">
      <c r="C12" s="69" t="s">
        <v>228</v>
      </c>
      <c r="D12" s="371">
        <f>+D13</f>
        <v>0</v>
      </c>
      <c r="E12" s="371">
        <f>+E13</f>
        <v>0</v>
      </c>
    </row>
    <row r="13" spans="1:5" ht="16.5" thickTop="1" thickBot="1" x14ac:dyDescent="0.3">
      <c r="C13" s="367" t="s">
        <v>229</v>
      </c>
      <c r="D13" s="238">
        <v>0</v>
      </c>
      <c r="E13" s="238">
        <v>0</v>
      </c>
    </row>
    <row r="14" spans="1:5" ht="16.5" thickTop="1" thickBot="1" x14ac:dyDescent="0.3">
      <c r="C14" s="69" t="s">
        <v>230</v>
      </c>
      <c r="D14" s="581">
        <f>SUM(D15:D17)</f>
        <v>0.14278312500000001</v>
      </c>
      <c r="E14" s="581">
        <f>SUM(E15:E17)</f>
        <v>7.1391562500000005E-2</v>
      </c>
    </row>
    <row r="15" spans="1:5" ht="16.5" thickTop="1" thickBot="1" x14ac:dyDescent="0.3">
      <c r="C15" s="44" t="s">
        <v>231</v>
      </c>
      <c r="D15" s="237">
        <v>0</v>
      </c>
      <c r="E15" s="237">
        <v>0</v>
      </c>
    </row>
    <row r="16" spans="1:5" ht="15.75" thickBot="1" x14ac:dyDescent="0.3">
      <c r="C16" s="44" t="s">
        <v>232</v>
      </c>
      <c r="D16" s="237">
        <v>0</v>
      </c>
      <c r="E16" s="237">
        <v>0</v>
      </c>
    </row>
    <row r="17" spans="3:5" ht="15.75" thickBot="1" x14ac:dyDescent="0.3">
      <c r="C17" s="44" t="s">
        <v>233</v>
      </c>
      <c r="D17" s="235">
        <v>0.14278312500000001</v>
      </c>
      <c r="E17" s="235">
        <v>7.1391562500000005E-2</v>
      </c>
    </row>
    <row r="18" spans="3:5" ht="15.75" thickBot="1" x14ac:dyDescent="0.3">
      <c r="C18" s="48" t="s">
        <v>234</v>
      </c>
      <c r="D18" s="368">
        <f>+D6+D10+D12+D14</f>
        <v>34835.566197496737</v>
      </c>
      <c r="E18" s="368">
        <f>+E6+E10+E12+E14</f>
        <v>34817.909268086041</v>
      </c>
    </row>
    <row r="19" spans="3:5" ht="15.75" thickTop="1" x14ac:dyDescent="0.25">
      <c r="C19" s="580" t="s">
        <v>1334</v>
      </c>
    </row>
  </sheetData>
  <mergeCells count="1">
    <mergeCell ref="D4:E4"/>
  </mergeCells>
  <hyperlinks>
    <hyperlink ref="A1" location="'ÍNDICE TABLAS'!A1" display="ÍNDICE TABLAS" xr:uid="{00000000-0004-0000-08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0"/>
  <sheetViews>
    <sheetView showGridLines="0" zoomScale="85" zoomScaleNormal="85" workbookViewId="0">
      <selection activeCell="J15" sqref="J15"/>
    </sheetView>
  </sheetViews>
  <sheetFormatPr baseColWidth="10" defaultRowHeight="15" x14ac:dyDescent="0.25"/>
  <cols>
    <col min="1" max="1" bestFit="true" customWidth="true" width="14.0" collapsed="true"/>
    <col min="2" max="2" bestFit="true" customWidth="true" width="2.5703125" collapsed="true"/>
    <col min="3" max="3" customWidth="true" width="70.5703125" collapsed="true"/>
    <col min="4" max="5" bestFit="true" customWidth="true" width="14.42578125" collapsed="true"/>
  </cols>
  <sheetData>
    <row r="1" spans="1:10" ht="18" x14ac:dyDescent="0.25">
      <c r="A1" s="224" t="s">
        <v>0</v>
      </c>
      <c r="D1" s="1"/>
    </row>
    <row r="2" spans="1:10" s="15" customFormat="1" ht="37.5" x14ac:dyDescent="0.5">
      <c r="A2" s="13" t="s">
        <v>269</v>
      </c>
      <c r="B2" s="13" t="s">
        <v>132</v>
      </c>
      <c r="C2" s="13" t="s">
        <v>270</v>
      </c>
      <c r="D2" s="14"/>
    </row>
    <row r="3" spans="1:10" x14ac:dyDescent="0.25">
      <c r="D3" s="1"/>
    </row>
    <row r="4" spans="1:10" ht="15.75" thickBot="1" x14ac:dyDescent="0.3">
      <c r="C4" s="247"/>
      <c r="D4" s="918" t="s">
        <v>1227</v>
      </c>
      <c r="E4" s="918"/>
    </row>
    <row r="5" spans="1:10" s="41" customFormat="1" ht="53.85" customHeight="1" thickTop="1" thickBot="1" x14ac:dyDescent="0.3">
      <c r="C5" s="112" t="s">
        <v>133</v>
      </c>
      <c r="D5" s="320" t="s">
        <v>237</v>
      </c>
      <c r="E5" s="320" t="s">
        <v>238</v>
      </c>
    </row>
    <row r="6" spans="1:10" ht="16.5" thickTop="1" thickBot="1" x14ac:dyDescent="0.3">
      <c r="C6" s="112" t="s">
        <v>239</v>
      </c>
      <c r="D6" s="907"/>
      <c r="E6" s="907"/>
    </row>
    <row r="7" spans="1:10" ht="16.5" thickTop="1" thickBot="1" x14ac:dyDescent="0.3">
      <c r="C7" s="112" t="s">
        <v>240</v>
      </c>
      <c r="D7" s="907"/>
      <c r="E7" s="907">
        <v>31908.267429669388</v>
      </c>
      <c r="J7" s="8"/>
    </row>
    <row r="8" spans="1:10" ht="16.5" thickTop="1" thickBot="1" x14ac:dyDescent="0.3">
      <c r="C8" s="112" t="s">
        <v>241</v>
      </c>
      <c r="D8" s="907"/>
      <c r="E8" s="907"/>
      <c r="J8" s="8"/>
    </row>
    <row r="9" spans="1:10" ht="25.5" customHeight="1" thickTop="1" thickBot="1" x14ac:dyDescent="0.3">
      <c r="C9" s="112" t="s">
        <v>1108</v>
      </c>
      <c r="D9" s="907">
        <v>100370.61889693124</v>
      </c>
      <c r="E9" s="907">
        <v>6318.1526099285475</v>
      </c>
      <c r="J9" s="8"/>
    </row>
    <row r="10" spans="1:10" ht="16.5" thickTop="1" thickBot="1" x14ac:dyDescent="0.3">
      <c r="C10" s="248" t="s">
        <v>242</v>
      </c>
      <c r="D10" s="908">
        <v>83269.814598925645</v>
      </c>
      <c r="E10" s="908">
        <v>4163.490729946282</v>
      </c>
      <c r="F10" s="802"/>
      <c r="J10" s="8"/>
    </row>
    <row r="11" spans="1:10" ht="15.75" thickBot="1" x14ac:dyDescent="0.3">
      <c r="C11" s="248" t="s">
        <v>243</v>
      </c>
      <c r="D11" s="908">
        <v>17036.991340432254</v>
      </c>
      <c r="E11" s="908">
        <v>2096.7998839747656</v>
      </c>
      <c r="J11" s="8"/>
    </row>
    <row r="12" spans="1:10" ht="15.75" thickBot="1" x14ac:dyDescent="0.3">
      <c r="C12" s="112" t="s">
        <v>244</v>
      </c>
      <c r="D12" s="907">
        <v>17153.101164720458</v>
      </c>
      <c r="E12" s="907">
        <v>7609.4086570312247</v>
      </c>
      <c r="J12" s="8"/>
    </row>
    <row r="13" spans="1:10" ht="27" customHeight="1" thickTop="1" thickBot="1" x14ac:dyDescent="0.3">
      <c r="C13" s="248" t="s">
        <v>245</v>
      </c>
      <c r="D13" s="908">
        <v>8117.937659844014</v>
      </c>
      <c r="E13" s="908">
        <v>1979.7162684998352</v>
      </c>
      <c r="J13" s="8"/>
    </row>
    <row r="14" spans="1:10" ht="15.75" thickBot="1" x14ac:dyDescent="0.3">
      <c r="C14" s="248" t="s">
        <v>246</v>
      </c>
      <c r="D14" s="908">
        <v>8862.6973238796327</v>
      </c>
      <c r="E14" s="908">
        <v>5457.2262075345825</v>
      </c>
      <c r="J14" s="8"/>
    </row>
    <row r="15" spans="1:10" ht="15.75" thickBot="1" x14ac:dyDescent="0.3">
      <c r="C15" s="248" t="s">
        <v>247</v>
      </c>
      <c r="D15" s="908">
        <v>172.46618099680748</v>
      </c>
      <c r="E15" s="908">
        <v>172.46618099680748</v>
      </c>
      <c r="J15" s="8"/>
    </row>
    <row r="16" spans="1:10" ht="15.75" thickBot="1" x14ac:dyDescent="0.3">
      <c r="C16" s="112" t="s">
        <v>248</v>
      </c>
      <c r="D16" s="907"/>
      <c r="E16" s="907">
        <v>5.2510543241916672</v>
      </c>
      <c r="J16" s="8"/>
    </row>
    <row r="17" spans="3:10" ht="16.5" thickTop="1" thickBot="1" x14ac:dyDescent="0.3">
      <c r="C17" s="112" t="s">
        <v>249</v>
      </c>
      <c r="D17" s="907">
        <v>14797.196746832436</v>
      </c>
      <c r="E17" s="907">
        <v>1769.5956474226875</v>
      </c>
      <c r="J17" s="8"/>
    </row>
    <row r="18" spans="3:10" ht="27" customHeight="1" thickTop="1" thickBot="1" x14ac:dyDescent="0.3">
      <c r="C18" s="248" t="s">
        <v>250</v>
      </c>
      <c r="D18" s="908">
        <v>309.00507614493745</v>
      </c>
      <c r="E18" s="908">
        <v>309.00507614493745</v>
      </c>
      <c r="J18" s="8"/>
    </row>
    <row r="19" spans="3:10" ht="23.65" customHeight="1" thickBot="1" x14ac:dyDescent="0.3">
      <c r="C19" s="248" t="s">
        <v>251</v>
      </c>
      <c r="D19" s="908">
        <v>0</v>
      </c>
      <c r="E19" s="908">
        <v>0</v>
      </c>
      <c r="J19" s="8"/>
    </row>
    <row r="20" spans="3:10" ht="15.75" thickBot="1" x14ac:dyDescent="0.3">
      <c r="C20" s="248" t="s">
        <v>252</v>
      </c>
      <c r="D20" s="908">
        <v>14488.191670687498</v>
      </c>
      <c r="E20" s="908">
        <v>1460.5905712777501</v>
      </c>
      <c r="J20" s="8"/>
    </row>
    <row r="21" spans="3:10" ht="15.75" thickBot="1" x14ac:dyDescent="0.3">
      <c r="C21" s="112" t="s">
        <v>253</v>
      </c>
      <c r="D21" s="907">
        <v>29.348302017384693</v>
      </c>
      <c r="E21" s="907">
        <v>29.348302017384693</v>
      </c>
      <c r="J21" s="8"/>
    </row>
    <row r="22" spans="3:10" ht="16.5" thickTop="1" thickBot="1" x14ac:dyDescent="0.3">
      <c r="C22" s="112" t="s">
        <v>254</v>
      </c>
      <c r="D22" s="907">
        <v>15475.746642776327</v>
      </c>
      <c r="E22" s="907">
        <v>1253.0105391869829</v>
      </c>
      <c r="J22" s="8"/>
    </row>
    <row r="23" spans="3:10" ht="16.5" thickTop="1" thickBot="1" x14ac:dyDescent="0.3">
      <c r="C23" s="112" t="s">
        <v>255</v>
      </c>
      <c r="D23" s="907"/>
      <c r="E23" s="907">
        <v>16984.76680991102</v>
      </c>
      <c r="J23" s="8"/>
    </row>
    <row r="24" spans="3:10" ht="16.5" thickTop="1" thickBot="1" x14ac:dyDescent="0.3">
      <c r="C24" s="112" t="s">
        <v>256</v>
      </c>
      <c r="D24" s="907"/>
      <c r="E24" s="907"/>
      <c r="J24" s="8"/>
    </row>
    <row r="25" spans="3:10" ht="25.5" customHeight="1" thickTop="1" thickBot="1" x14ac:dyDescent="0.3">
      <c r="C25" s="112" t="s">
        <v>257</v>
      </c>
      <c r="D25" s="907">
        <v>658.57151629750001</v>
      </c>
      <c r="E25" s="907">
        <v>8.1252828181249992</v>
      </c>
      <c r="J25" s="8"/>
    </row>
    <row r="26" spans="3:10" ht="16.5" thickTop="1" thickBot="1" x14ac:dyDescent="0.3">
      <c r="C26" s="112" t="s">
        <v>258</v>
      </c>
      <c r="D26" s="907">
        <v>3380.4774036493191</v>
      </c>
      <c r="E26" s="907">
        <v>1766.0238076153209</v>
      </c>
      <c r="J26" s="8"/>
    </row>
    <row r="27" spans="3:10" ht="16.5" thickTop="1" thickBot="1" x14ac:dyDescent="0.3">
      <c r="C27" s="112" t="s">
        <v>259</v>
      </c>
      <c r="D27" s="907">
        <v>158.99132708070076</v>
      </c>
      <c r="E27" s="907">
        <v>158.99132708070076</v>
      </c>
      <c r="J27" s="8"/>
    </row>
    <row r="28" spans="3:10" ht="39.75" thickTop="1" thickBot="1" x14ac:dyDescent="0.3">
      <c r="C28" s="249" t="s">
        <v>260</v>
      </c>
      <c r="D28" s="909"/>
      <c r="E28" s="909">
        <v>0</v>
      </c>
      <c r="J28" s="8"/>
    </row>
    <row r="29" spans="3:10" ht="16.5" thickTop="1" thickBot="1" x14ac:dyDescent="0.3">
      <c r="C29" s="249" t="s">
        <v>261</v>
      </c>
      <c r="D29" s="909"/>
      <c r="E29" s="909">
        <v>0</v>
      </c>
      <c r="J29" s="8"/>
    </row>
    <row r="30" spans="3:10" ht="16.5" thickTop="1" thickBot="1" x14ac:dyDescent="0.3">
      <c r="C30" s="112" t="s">
        <v>262</v>
      </c>
      <c r="D30" s="907">
        <v>4198.0402470275203</v>
      </c>
      <c r="E30" s="907">
        <v>1933.1404175141467</v>
      </c>
      <c r="J30" s="8"/>
    </row>
    <row r="31" spans="3:10" ht="16.5" thickTop="1" thickBot="1" x14ac:dyDescent="0.3">
      <c r="C31" s="248" t="s">
        <v>263</v>
      </c>
      <c r="D31" s="908">
        <v>0</v>
      </c>
      <c r="E31" s="908">
        <v>0</v>
      </c>
      <c r="J31" s="8"/>
    </row>
    <row r="32" spans="3:10" ht="15.75" thickBot="1" x14ac:dyDescent="0.3">
      <c r="C32" s="248" t="s">
        <v>264</v>
      </c>
      <c r="D32" s="908">
        <v>0</v>
      </c>
      <c r="E32" s="908">
        <v>0</v>
      </c>
      <c r="J32" s="8"/>
    </row>
    <row r="33" spans="3:10" ht="15.75" thickBot="1" x14ac:dyDescent="0.3">
      <c r="C33" s="563" t="s">
        <v>265</v>
      </c>
      <c r="D33" s="910">
        <v>4149.2581380453994</v>
      </c>
      <c r="E33" s="910">
        <v>1884.3583085320251</v>
      </c>
      <c r="J33" s="8"/>
    </row>
    <row r="34" spans="3:10" ht="16.5" thickTop="1" thickBot="1" x14ac:dyDescent="0.3">
      <c r="C34" s="564" t="s">
        <v>980</v>
      </c>
      <c r="D34" s="911"/>
      <c r="E34" s="911"/>
      <c r="J34" s="8"/>
    </row>
    <row r="35" spans="3:10" ht="16.5" thickTop="1" thickBot="1" x14ac:dyDescent="0.3">
      <c r="C35" s="112" t="s">
        <v>266</v>
      </c>
      <c r="D35" s="907"/>
      <c r="E35" s="907">
        <v>31908.267429669388</v>
      </c>
      <c r="J35" s="8"/>
    </row>
    <row r="36" spans="3:10" ht="16.5" thickTop="1" thickBot="1" x14ac:dyDescent="0.3">
      <c r="C36" s="112" t="s">
        <v>267</v>
      </c>
      <c r="D36" s="907"/>
      <c r="E36" s="907">
        <v>16773.124238289645</v>
      </c>
      <c r="J36" s="8"/>
    </row>
    <row r="37" spans="3:10" ht="16.5" thickTop="1" thickBot="1" x14ac:dyDescent="0.3">
      <c r="C37" s="112" t="s">
        <v>268</v>
      </c>
      <c r="D37" s="372"/>
      <c r="E37" s="373">
        <v>1.9023449046438992</v>
      </c>
      <c r="J37" s="8"/>
    </row>
    <row r="38" spans="3:10" ht="15.75" thickTop="1" x14ac:dyDescent="0.25">
      <c r="C38" s="580" t="s">
        <v>1334</v>
      </c>
      <c r="J38" s="8"/>
    </row>
    <row r="39" spans="3:10" x14ac:dyDescent="0.25">
      <c r="J39" s="8"/>
    </row>
    <row r="40" spans="3:10" x14ac:dyDescent="0.25">
      <c r="J40" s="8"/>
    </row>
  </sheetData>
  <mergeCells count="1">
    <mergeCell ref="D4:E4"/>
  </mergeCells>
  <hyperlinks>
    <hyperlink ref="A1" location="'ÍNDICE TABLAS'!A1" display="ÍNDICE TABLAS" xr:uid="{00000000-0004-0000-09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9"/>
  <sheetViews>
    <sheetView showGridLines="0" workbookViewId="0"/>
  </sheetViews>
  <sheetFormatPr baseColWidth="10" defaultRowHeight="15" x14ac:dyDescent="0.25"/>
  <cols>
    <col min="1" max="1" bestFit="true" customWidth="true" width="18.0" collapsed="true"/>
    <col min="2" max="2" bestFit="true" customWidth="true" width="2.5703125" collapsed="true"/>
    <col min="3" max="3" bestFit="true" customWidth="true" width="10.42578125" collapsed="true"/>
    <col min="4" max="4" customWidth="true" width="63.85546875" collapsed="true"/>
  </cols>
  <sheetData>
    <row r="1" spans="1:5" ht="18" x14ac:dyDescent="0.25">
      <c r="A1" s="224" t="s">
        <v>0</v>
      </c>
      <c r="D1" s="1"/>
    </row>
    <row r="2" spans="1:5" s="15" customFormat="1" ht="37.5" x14ac:dyDescent="0.5">
      <c r="A2" s="13" t="s">
        <v>271</v>
      </c>
      <c r="B2" s="13" t="s">
        <v>132</v>
      </c>
      <c r="C2" s="13" t="s">
        <v>310</v>
      </c>
      <c r="D2" s="14"/>
    </row>
    <row r="3" spans="1:5" x14ac:dyDescent="0.25">
      <c r="D3" s="1"/>
    </row>
    <row r="4" spans="1:5" ht="30.75" thickBot="1" x14ac:dyDescent="0.3">
      <c r="C4" s="52"/>
      <c r="D4" s="53"/>
      <c r="E4" s="565" t="s">
        <v>133</v>
      </c>
    </row>
    <row r="5" spans="1:5" ht="16.5" thickTop="1" thickBot="1" x14ac:dyDescent="0.3">
      <c r="C5" s="919" t="s">
        <v>272</v>
      </c>
      <c r="D5" s="919"/>
      <c r="E5" s="475">
        <v>2020</v>
      </c>
    </row>
    <row r="6" spans="1:5" ht="15.4" customHeight="1" thickTop="1" thickBot="1" x14ac:dyDescent="0.3">
      <c r="C6" s="920" t="s">
        <v>273</v>
      </c>
      <c r="D6" s="920"/>
      <c r="E6" s="920"/>
    </row>
    <row r="7" spans="1:5" ht="16.5" thickTop="1" thickBot="1" x14ac:dyDescent="0.3">
      <c r="C7" s="55">
        <v>1</v>
      </c>
      <c r="D7" s="50" t="s">
        <v>274</v>
      </c>
      <c r="E7" s="643">
        <v>3626</v>
      </c>
    </row>
    <row r="8" spans="1:5" ht="15.75" thickBot="1" x14ac:dyDescent="0.3">
      <c r="C8" s="56"/>
      <c r="D8" s="57" t="s">
        <v>275</v>
      </c>
      <c r="E8" s="644">
        <v>3626.2</v>
      </c>
    </row>
    <row r="9" spans="1:5" ht="16.5" thickTop="1" thickBot="1" x14ac:dyDescent="0.3">
      <c r="C9" s="58"/>
      <c r="D9" s="59" t="s">
        <v>276</v>
      </c>
      <c r="E9" s="645">
        <v>0</v>
      </c>
    </row>
    <row r="10" spans="1:5" ht="16.5" thickTop="1" thickBot="1" x14ac:dyDescent="0.3">
      <c r="C10" s="56"/>
      <c r="D10" s="57" t="s">
        <v>277</v>
      </c>
      <c r="E10" s="644">
        <v>0</v>
      </c>
    </row>
    <row r="11" spans="1:5" ht="15.75" thickBot="1" x14ac:dyDescent="0.3">
      <c r="C11" s="61">
        <v>2</v>
      </c>
      <c r="D11" s="62" t="s">
        <v>278</v>
      </c>
      <c r="E11" s="646">
        <v>152.9</v>
      </c>
    </row>
    <row r="12" spans="1:5" ht="15.75" thickBot="1" x14ac:dyDescent="0.3">
      <c r="C12" s="60">
        <v>3</v>
      </c>
      <c r="D12" s="63" t="s">
        <v>279</v>
      </c>
      <c r="E12" s="645">
        <v>9226.5</v>
      </c>
    </row>
    <row r="13" spans="1:5" ht="15.75" thickBot="1" x14ac:dyDescent="0.3">
      <c r="C13" s="55" t="s">
        <v>280</v>
      </c>
      <c r="D13" s="50" t="s">
        <v>281</v>
      </c>
      <c r="E13" s="643">
        <v>0</v>
      </c>
    </row>
    <row r="14" spans="1:5" ht="30.75" thickBot="1" x14ac:dyDescent="0.3">
      <c r="C14" s="55">
        <v>5</v>
      </c>
      <c r="D14" s="50" t="s">
        <v>282</v>
      </c>
      <c r="E14" s="643">
        <v>0</v>
      </c>
    </row>
    <row r="15" spans="1:5" ht="30.75" thickBot="1" x14ac:dyDescent="0.3">
      <c r="C15" s="55" t="s">
        <v>283</v>
      </c>
      <c r="D15" s="50" t="s">
        <v>284</v>
      </c>
      <c r="E15" s="643">
        <v>0</v>
      </c>
    </row>
    <row r="16" spans="1:5" ht="15.75" thickBot="1" x14ac:dyDescent="0.3">
      <c r="C16" s="64">
        <v>6</v>
      </c>
      <c r="D16" s="65" t="s">
        <v>285</v>
      </c>
      <c r="E16" s="647">
        <v>13005.6</v>
      </c>
    </row>
    <row r="17" spans="3:7" ht="15.4" customHeight="1" thickTop="1" thickBot="1" x14ac:dyDescent="0.3">
      <c r="C17" s="920" t="s">
        <v>286</v>
      </c>
      <c r="D17" s="920"/>
      <c r="E17" s="920"/>
    </row>
    <row r="18" spans="3:7" ht="16.5" thickTop="1" thickBot="1" x14ac:dyDescent="0.3">
      <c r="C18" s="55">
        <v>7</v>
      </c>
      <c r="D18" s="66" t="s">
        <v>287</v>
      </c>
      <c r="E18" s="644">
        <v>22.4</v>
      </c>
    </row>
    <row r="19" spans="3:7" ht="30.75" thickBot="1" x14ac:dyDescent="0.3">
      <c r="C19" s="55">
        <v>8</v>
      </c>
      <c r="D19" s="63" t="s">
        <v>288</v>
      </c>
      <c r="E19" s="646">
        <v>407.6</v>
      </c>
    </row>
    <row r="20" spans="3:7" ht="60.75" thickBot="1" x14ac:dyDescent="0.3">
      <c r="C20" s="55">
        <v>10</v>
      </c>
      <c r="D20" s="50" t="s">
        <v>289</v>
      </c>
      <c r="E20" s="646">
        <v>2126.6</v>
      </c>
    </row>
    <row r="21" spans="3:7" ht="30.75" thickBot="1" x14ac:dyDescent="0.3">
      <c r="C21" s="55">
        <v>11</v>
      </c>
      <c r="D21" s="50" t="s">
        <v>290</v>
      </c>
      <c r="E21" s="646">
        <v>-3.1</v>
      </c>
    </row>
    <row r="22" spans="3:7" ht="15.75" thickBot="1" x14ac:dyDescent="0.3">
      <c r="C22" s="55">
        <v>12</v>
      </c>
      <c r="D22" s="66" t="s">
        <v>291</v>
      </c>
      <c r="E22" s="646">
        <v>4.2</v>
      </c>
    </row>
    <row r="23" spans="3:7" ht="30.75" thickBot="1" x14ac:dyDescent="0.3">
      <c r="C23" s="55" t="s">
        <v>292</v>
      </c>
      <c r="D23" s="63" t="s">
        <v>293</v>
      </c>
      <c r="E23" s="646">
        <v>0.1</v>
      </c>
    </row>
    <row r="24" spans="3:7" ht="15.75" thickBot="1" x14ac:dyDescent="0.3">
      <c r="C24" s="55" t="s">
        <v>294</v>
      </c>
      <c r="D24" s="67" t="s">
        <v>295</v>
      </c>
      <c r="E24" s="646">
        <v>0.1</v>
      </c>
    </row>
    <row r="25" spans="3:7" ht="30.75" thickBot="1" x14ac:dyDescent="0.3">
      <c r="C25" s="55">
        <v>26</v>
      </c>
      <c r="D25" s="50" t="s">
        <v>296</v>
      </c>
      <c r="E25" s="646">
        <v>-1191.8000000000002</v>
      </c>
    </row>
    <row r="26" spans="3:7" ht="30.75" thickBot="1" x14ac:dyDescent="0.3">
      <c r="C26" s="55" t="s">
        <v>297</v>
      </c>
      <c r="D26" s="66" t="s">
        <v>298</v>
      </c>
      <c r="E26" s="646">
        <v>0</v>
      </c>
    </row>
    <row r="27" spans="3:7" ht="15.75" thickBot="1" x14ac:dyDescent="0.3">
      <c r="C27" s="3"/>
      <c r="D27" s="59" t="s">
        <v>299</v>
      </c>
      <c r="E27" s="646">
        <v>0</v>
      </c>
    </row>
    <row r="28" spans="3:7" ht="15.75" thickBot="1" x14ac:dyDescent="0.3">
      <c r="C28" s="3"/>
      <c r="D28" s="67" t="s">
        <v>300</v>
      </c>
      <c r="E28" s="646">
        <v>0</v>
      </c>
    </row>
    <row r="29" spans="3:7" ht="30.75" thickBot="1" x14ac:dyDescent="0.3">
      <c r="C29" s="60" t="s">
        <v>301</v>
      </c>
      <c r="D29" s="50" t="s">
        <v>302</v>
      </c>
      <c r="E29" s="646">
        <v>-1191.8000000000002</v>
      </c>
    </row>
    <row r="30" spans="3:7" ht="15.75" thickBot="1" x14ac:dyDescent="0.3">
      <c r="C30" s="476"/>
      <c r="D30" s="57" t="s">
        <v>303</v>
      </c>
      <c r="E30" s="646">
        <v>0</v>
      </c>
    </row>
    <row r="31" spans="3:7" ht="15.75" thickBot="1" x14ac:dyDescent="0.3">
      <c r="C31" s="3"/>
      <c r="D31" s="59" t="s">
        <v>304</v>
      </c>
      <c r="E31" s="646">
        <v>-1194.9000000000001</v>
      </c>
      <c r="G31" s="653"/>
    </row>
    <row r="32" spans="3:7" ht="15.75" thickBot="1" x14ac:dyDescent="0.3">
      <c r="C32" s="3"/>
      <c r="D32" s="67" t="s">
        <v>305</v>
      </c>
      <c r="E32" s="646">
        <v>0</v>
      </c>
    </row>
    <row r="33" spans="3:5" ht="15.75" thickBot="1" x14ac:dyDescent="0.3">
      <c r="C33" s="3"/>
      <c r="D33" s="67" t="s">
        <v>306</v>
      </c>
      <c r="E33" s="646">
        <v>3.1</v>
      </c>
    </row>
    <row r="34" spans="3:5" ht="30.75" thickBot="1" x14ac:dyDescent="0.3">
      <c r="C34" s="61">
        <v>27</v>
      </c>
      <c r="D34" s="66" t="s">
        <v>307</v>
      </c>
      <c r="E34" s="646">
        <v>0</v>
      </c>
    </row>
    <row r="35" spans="3:5" ht="16.5" thickTop="1" thickBot="1" x14ac:dyDescent="0.3">
      <c r="C35" s="68">
        <v>28</v>
      </c>
      <c r="D35" s="69" t="s">
        <v>308</v>
      </c>
      <c r="E35" s="648">
        <v>1365.9999999999995</v>
      </c>
    </row>
    <row r="36" spans="3:5" ht="16.5" thickTop="1" thickBot="1" x14ac:dyDescent="0.3">
      <c r="C36" s="70">
        <v>29</v>
      </c>
      <c r="D36" s="48" t="s">
        <v>309</v>
      </c>
      <c r="E36" s="649">
        <v>11639.6</v>
      </c>
    </row>
    <row r="37" spans="3:5" ht="15.75" thickTop="1" x14ac:dyDescent="0.25"/>
    <row r="39" spans="3:5" x14ac:dyDescent="0.25">
      <c r="E39" s="653"/>
    </row>
  </sheetData>
  <mergeCells count="3">
    <mergeCell ref="C5:D5"/>
    <mergeCell ref="C6:E6"/>
    <mergeCell ref="C17:E17"/>
  </mergeCells>
  <hyperlinks>
    <hyperlink ref="A1" location="'ÍNDICE TABLAS'!A1" display="ÍNDICE TABLAS" xr:uid="{00000000-0004-0000-0A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showGridLines="0" workbookViewId="0"/>
  </sheetViews>
  <sheetFormatPr baseColWidth="10" defaultRowHeight="15" x14ac:dyDescent="0.25"/>
  <cols>
    <col min="1" max="1" bestFit="true" customWidth="true" width="18.0" collapsed="true"/>
    <col min="2" max="2" customWidth="true" width="2.5703125" collapsed="true"/>
    <col min="4" max="4" customWidth="true" width="56.0" collapsed="true"/>
    <col min="5" max="5" customWidth="true" width="12.85546875" collapsed="true"/>
  </cols>
  <sheetData>
    <row r="1" spans="1:5" ht="18" x14ac:dyDescent="0.25">
      <c r="A1" s="224" t="s">
        <v>0</v>
      </c>
      <c r="D1" s="1"/>
    </row>
    <row r="2" spans="1:5" s="15" customFormat="1" ht="37.5" x14ac:dyDescent="0.5">
      <c r="A2" s="13" t="s">
        <v>324</v>
      </c>
      <c r="B2" s="13" t="s">
        <v>132</v>
      </c>
      <c r="C2" s="13" t="s">
        <v>325</v>
      </c>
      <c r="D2" s="14"/>
    </row>
    <row r="3" spans="1:5" x14ac:dyDescent="0.25">
      <c r="D3" s="1"/>
    </row>
    <row r="4" spans="1:5" ht="18.75" thickBot="1" x14ac:dyDescent="0.3">
      <c r="C4" s="71"/>
      <c r="D4" s="72"/>
      <c r="E4" s="565" t="s">
        <v>133</v>
      </c>
    </row>
    <row r="5" spans="1:5" ht="16.5" thickTop="1" thickBot="1" x14ac:dyDescent="0.3">
      <c r="C5" s="919" t="s">
        <v>272</v>
      </c>
      <c r="D5" s="919"/>
      <c r="E5" s="420">
        <v>2020</v>
      </c>
    </row>
    <row r="6" spans="1:5" ht="15.4" customHeight="1" thickTop="1" thickBot="1" x14ac:dyDescent="0.3">
      <c r="C6" s="920" t="s">
        <v>311</v>
      </c>
      <c r="D6" s="920"/>
      <c r="E6" s="920"/>
    </row>
    <row r="7" spans="1:5" ht="45.75" thickTop="1" x14ac:dyDescent="0.25">
      <c r="C7" s="56">
        <v>34</v>
      </c>
      <c r="D7" s="66" t="s">
        <v>312</v>
      </c>
      <c r="E7" s="642">
        <v>0</v>
      </c>
    </row>
    <row r="8" spans="1:5" ht="15.75" thickBot="1" x14ac:dyDescent="0.3">
      <c r="C8" s="56">
        <v>36</v>
      </c>
      <c r="D8" s="66" t="s">
        <v>313</v>
      </c>
      <c r="E8" s="650">
        <v>1250</v>
      </c>
    </row>
    <row r="9" spans="1:5" ht="15.4" customHeight="1" thickTop="1" thickBot="1" x14ac:dyDescent="0.3">
      <c r="C9" s="920" t="s">
        <v>314</v>
      </c>
      <c r="D9" s="920"/>
      <c r="E9" s="920"/>
    </row>
    <row r="10" spans="1:5" ht="61.5" thickTop="1" thickBot="1" x14ac:dyDescent="0.3">
      <c r="C10" s="73" t="s">
        <v>315</v>
      </c>
      <c r="D10" s="50" t="s">
        <v>316</v>
      </c>
      <c r="E10" s="643">
        <v>0</v>
      </c>
    </row>
    <row r="11" spans="1:5" ht="16.5" thickTop="1" thickBot="1" x14ac:dyDescent="0.3">
      <c r="C11" s="73"/>
      <c r="D11" s="66" t="s">
        <v>317</v>
      </c>
      <c r="E11" s="644">
        <v>0</v>
      </c>
    </row>
    <row r="12" spans="1:5" ht="16.5" thickTop="1" thickBot="1" x14ac:dyDescent="0.3">
      <c r="C12" s="73"/>
      <c r="D12" s="62" t="s">
        <v>318</v>
      </c>
      <c r="E12" s="646">
        <v>0</v>
      </c>
    </row>
    <row r="13" spans="1:5" ht="16.5" thickTop="1" thickBot="1" x14ac:dyDescent="0.3">
      <c r="C13" s="55"/>
      <c r="D13" s="63" t="s">
        <v>319</v>
      </c>
      <c r="E13" s="645">
        <v>0</v>
      </c>
    </row>
    <row r="14" spans="1:5" ht="30.75" thickBot="1" x14ac:dyDescent="0.3">
      <c r="C14" s="54">
        <v>43</v>
      </c>
      <c r="D14" s="65" t="s">
        <v>320</v>
      </c>
      <c r="E14" s="651">
        <v>0</v>
      </c>
    </row>
    <row r="15" spans="1:5" ht="16.5" thickTop="1" thickBot="1" x14ac:dyDescent="0.3">
      <c r="C15" s="321">
        <v>44</v>
      </c>
      <c r="D15" s="69" t="s">
        <v>321</v>
      </c>
      <c r="E15" s="652">
        <v>1250</v>
      </c>
    </row>
    <row r="16" spans="1:5" ht="15.75" thickTop="1" x14ac:dyDescent="0.25">
      <c r="C16" s="921">
        <v>45</v>
      </c>
      <c r="D16" s="65" t="s">
        <v>322</v>
      </c>
      <c r="E16" s="923">
        <v>12889.6</v>
      </c>
    </row>
    <row r="17" spans="3:5" ht="30.75" thickBot="1" x14ac:dyDescent="0.3">
      <c r="C17" s="922"/>
      <c r="D17" s="48" t="s">
        <v>323</v>
      </c>
      <c r="E17" s="924"/>
    </row>
    <row r="18" spans="3:5" ht="15.75" thickTop="1" x14ac:dyDescent="0.25"/>
  </sheetData>
  <mergeCells count="5">
    <mergeCell ref="C5:D5"/>
    <mergeCell ref="C16:C17"/>
    <mergeCell ref="E16:E17"/>
    <mergeCell ref="C6:E6"/>
    <mergeCell ref="C9:E9"/>
  </mergeCells>
  <hyperlinks>
    <hyperlink ref="A1" location="'ÍNDICE TABLAS'!A1" display="ÍNDICE TABLAS" xr:uid="{00000000-0004-0000-0B00-000000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7"/>
  <sheetViews>
    <sheetView showGridLines="0" workbookViewId="0"/>
  </sheetViews>
  <sheetFormatPr baseColWidth="10" defaultRowHeight="15" x14ac:dyDescent="0.25"/>
  <cols>
    <col min="1" max="1" bestFit="true" customWidth="true" width="18.140625" collapsed="true"/>
    <col min="2" max="2" customWidth="true" width="2.5703125" collapsed="true"/>
    <col min="4" max="4" customWidth="true" width="56.0" collapsed="true"/>
    <col min="5" max="5" customWidth="true" width="13.7109375" collapsed="true"/>
  </cols>
  <sheetData>
    <row r="1" spans="1:5" ht="18" x14ac:dyDescent="0.25">
      <c r="A1" s="224" t="s">
        <v>0</v>
      </c>
      <c r="D1" s="1"/>
    </row>
    <row r="2" spans="1:5" s="15" customFormat="1" ht="37.5" x14ac:dyDescent="0.5">
      <c r="A2" s="13" t="s">
        <v>326</v>
      </c>
      <c r="B2" s="13" t="s">
        <v>132</v>
      </c>
      <c r="C2" s="13" t="s">
        <v>21</v>
      </c>
      <c r="D2" s="14"/>
    </row>
    <row r="3" spans="1:5" x14ac:dyDescent="0.25">
      <c r="D3" s="1"/>
    </row>
    <row r="4" spans="1:5" ht="18.75" thickBot="1" x14ac:dyDescent="0.3">
      <c r="C4" s="71"/>
      <c r="D4" s="72"/>
      <c r="E4" s="565" t="s">
        <v>133</v>
      </c>
    </row>
    <row r="5" spans="1:5" ht="16.5" thickTop="1" thickBot="1" x14ac:dyDescent="0.3">
      <c r="C5" s="919" t="s">
        <v>272</v>
      </c>
      <c r="D5" s="919"/>
      <c r="E5" s="321">
        <v>2020</v>
      </c>
    </row>
    <row r="6" spans="1:5" ht="15.4" customHeight="1" thickTop="1" thickBot="1" x14ac:dyDescent="0.3">
      <c r="C6" s="920" t="s">
        <v>327</v>
      </c>
      <c r="D6" s="920"/>
      <c r="E6" s="920"/>
    </row>
    <row r="7" spans="1:5" ht="61.5" thickTop="1" thickBot="1" x14ac:dyDescent="0.3">
      <c r="C7" s="55">
        <v>48</v>
      </c>
      <c r="D7" s="50" t="s">
        <v>328</v>
      </c>
      <c r="E7" s="643">
        <v>0</v>
      </c>
    </row>
    <row r="8" spans="1:5" ht="15.75" thickBot="1" x14ac:dyDescent="0.3">
      <c r="C8" s="55">
        <v>50</v>
      </c>
      <c r="D8" s="50" t="s">
        <v>329</v>
      </c>
      <c r="E8" s="643">
        <v>242.8</v>
      </c>
    </row>
    <row r="9" spans="1:5" ht="15.75" thickBot="1" x14ac:dyDescent="0.3">
      <c r="C9" s="64">
        <v>51</v>
      </c>
      <c r="D9" s="65" t="s">
        <v>330</v>
      </c>
      <c r="E9" s="647">
        <v>1915.1</v>
      </c>
    </row>
    <row r="10" spans="1:5" ht="15.4" customHeight="1" thickTop="1" thickBot="1" x14ac:dyDescent="0.3">
      <c r="C10" s="920" t="s">
        <v>331</v>
      </c>
      <c r="D10" s="920"/>
      <c r="E10" s="920"/>
    </row>
    <row r="11" spans="1:5" ht="46.5" thickTop="1" thickBot="1" x14ac:dyDescent="0.3">
      <c r="C11" s="55" t="s">
        <v>332</v>
      </c>
      <c r="D11" s="50" t="s">
        <v>333</v>
      </c>
      <c r="E11" s="643">
        <v>0</v>
      </c>
    </row>
    <row r="12" spans="1:5" ht="15.75" thickBot="1" x14ac:dyDescent="0.3">
      <c r="C12" s="55"/>
      <c r="D12" s="67" t="s">
        <v>318</v>
      </c>
      <c r="E12" s="643">
        <v>0</v>
      </c>
    </row>
    <row r="13" spans="1:5" ht="15.75" thickBot="1" x14ac:dyDescent="0.3">
      <c r="C13" s="64">
        <v>57</v>
      </c>
      <c r="D13" s="65" t="s">
        <v>334</v>
      </c>
      <c r="E13" s="647">
        <v>0</v>
      </c>
    </row>
    <row r="14" spans="1:5" ht="16.5" thickTop="1" thickBot="1" x14ac:dyDescent="0.3">
      <c r="C14" s="68">
        <v>58</v>
      </c>
      <c r="D14" s="69" t="s">
        <v>335</v>
      </c>
      <c r="E14" s="648">
        <v>1915.1</v>
      </c>
    </row>
    <row r="15" spans="1:5" ht="31.5" thickTop="1" thickBot="1" x14ac:dyDescent="0.3">
      <c r="C15" s="70">
        <v>59</v>
      </c>
      <c r="D15" s="48" t="s">
        <v>336</v>
      </c>
      <c r="E15" s="649">
        <v>14804.7</v>
      </c>
    </row>
    <row r="16" spans="1:5" ht="16.5" thickTop="1" thickBot="1" x14ac:dyDescent="0.3">
      <c r="C16" s="323">
        <v>60</v>
      </c>
      <c r="D16" s="48" t="s">
        <v>337</v>
      </c>
      <c r="E16" s="654">
        <v>67265.3</v>
      </c>
    </row>
    <row r="17" ht="15.75" thickTop="1" x14ac:dyDescent="0.25"/>
  </sheetData>
  <mergeCells count="3">
    <mergeCell ref="C5:D5"/>
    <mergeCell ref="C6:E6"/>
    <mergeCell ref="C10:E10"/>
  </mergeCells>
  <hyperlinks>
    <hyperlink ref="A1" location="'ÍNDICE TABLAS'!A1" display="ÍNDICE TABLAS" xr:uid="{00000000-0004-0000-0C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10C92-EBDD-44C7-9240-521195470AD5}">
  <dimension ref="A1:G38"/>
  <sheetViews>
    <sheetView workbookViewId="0">
      <selection activeCell="G9" sqref="G9"/>
    </sheetView>
  </sheetViews>
  <sheetFormatPr baseColWidth="10" defaultColWidth="9" defaultRowHeight="14.25" x14ac:dyDescent="0.25"/>
  <cols>
    <col min="1" max="1" customWidth="true" style="481" width="9.0" collapsed="true"/>
    <col min="2" max="2" customWidth="true" style="481" width="8.85546875" collapsed="true"/>
    <col min="3" max="3" customWidth="true" style="481" width="3.28515625" collapsed="true"/>
    <col min="4" max="4" customWidth="true" style="481" width="105.42578125" collapsed="true"/>
    <col min="5" max="5" customWidth="true" style="481" width="11.7109375" collapsed="true"/>
    <col min="6" max="16384" style="481" width="9.0" collapsed="true"/>
  </cols>
  <sheetData>
    <row r="1" spans="1:7" ht="18" x14ac:dyDescent="0.25">
      <c r="A1" s="224" t="s">
        <v>0</v>
      </c>
    </row>
    <row r="2" spans="1:7" s="484" customFormat="1" ht="150" x14ac:dyDescent="0.65">
      <c r="A2" s="925" t="s">
        <v>338</v>
      </c>
      <c r="B2" s="925"/>
      <c r="C2" s="13" t="s">
        <v>132</v>
      </c>
      <c r="D2" s="482" t="s">
        <v>1190</v>
      </c>
      <c r="E2" s="483"/>
    </row>
    <row r="3" spans="1:7" s="486" customFormat="1" ht="19.5" customHeight="1" thickBot="1" x14ac:dyDescent="0.35">
      <c r="A3" s="485"/>
      <c r="C3" s="485"/>
      <c r="D3" s="487"/>
      <c r="E3" s="474" t="s">
        <v>133</v>
      </c>
    </row>
    <row r="4" spans="1:7" s="486" customFormat="1" ht="16.899999999999999" customHeight="1" thickTop="1" thickBot="1" x14ac:dyDescent="0.35">
      <c r="A4" s="485"/>
      <c r="C4" s="488"/>
      <c r="D4" s="488"/>
      <c r="E4" s="488">
        <v>44166</v>
      </c>
    </row>
    <row r="5" spans="1:7" s="486" customFormat="1" ht="16.5" thickTop="1" thickBot="1" x14ac:dyDescent="0.35">
      <c r="C5" s="488"/>
      <c r="D5" s="489" t="s">
        <v>1191</v>
      </c>
      <c r="E5" s="490"/>
    </row>
    <row r="6" spans="1:7" s="491" customFormat="1" ht="15.75" thickTop="1" x14ac:dyDescent="0.3">
      <c r="C6" s="492">
        <v>1</v>
      </c>
      <c r="D6" s="493" t="s">
        <v>1192</v>
      </c>
      <c r="E6" s="656">
        <v>11639.585999999999</v>
      </c>
      <c r="G6" s="659"/>
    </row>
    <row r="7" spans="1:7" s="491" customFormat="1" ht="15" x14ac:dyDescent="0.3">
      <c r="C7" s="492">
        <v>2</v>
      </c>
      <c r="D7" s="493" t="s">
        <v>1193</v>
      </c>
      <c r="E7" s="656">
        <v>11200.743833392602</v>
      </c>
      <c r="G7" s="659"/>
    </row>
    <row r="8" spans="1:7" s="491" customFormat="1" ht="30" x14ac:dyDescent="0.3">
      <c r="C8" s="494" t="s">
        <v>1194</v>
      </c>
      <c r="D8" s="495" t="s">
        <v>1195</v>
      </c>
      <c r="E8" s="657">
        <v>11682.676441375055</v>
      </c>
      <c r="G8" s="659"/>
    </row>
    <row r="9" spans="1:7" s="491" customFormat="1" ht="15" x14ac:dyDescent="0.3">
      <c r="C9" s="494">
        <v>3</v>
      </c>
      <c r="D9" s="495" t="s">
        <v>1196</v>
      </c>
      <c r="E9" s="657">
        <v>12889.585999999999</v>
      </c>
      <c r="G9" s="659"/>
    </row>
    <row r="10" spans="1:7" s="491" customFormat="1" ht="15" x14ac:dyDescent="0.3">
      <c r="C10" s="494">
        <v>4</v>
      </c>
      <c r="D10" s="495" t="s">
        <v>1197</v>
      </c>
      <c r="E10" s="657">
        <v>12450.743833392602</v>
      </c>
      <c r="G10" s="659"/>
    </row>
    <row r="11" spans="1:7" s="491" customFormat="1" ht="30" x14ac:dyDescent="0.3">
      <c r="C11" s="494" t="s">
        <v>1198</v>
      </c>
      <c r="D11" s="495" t="s">
        <v>1199</v>
      </c>
      <c r="E11" s="657">
        <v>12932.676441375055</v>
      </c>
      <c r="G11" s="659"/>
    </row>
    <row r="12" spans="1:7" s="491" customFormat="1" ht="15" x14ac:dyDescent="0.3">
      <c r="C12" s="494">
        <v>5</v>
      </c>
      <c r="D12" s="495" t="s">
        <v>1200</v>
      </c>
      <c r="E12" s="657">
        <v>14804.67842298</v>
      </c>
      <c r="G12" s="659"/>
    </row>
    <row r="13" spans="1:7" s="491" customFormat="1" ht="15" x14ac:dyDescent="0.3">
      <c r="C13" s="494">
        <v>6</v>
      </c>
      <c r="D13" s="495" t="s">
        <v>1201</v>
      </c>
      <c r="E13" s="657">
        <v>14365.8362563726</v>
      </c>
      <c r="G13" s="659"/>
    </row>
    <row r="14" spans="1:7" s="491" customFormat="1" ht="30.75" thickBot="1" x14ac:dyDescent="0.35">
      <c r="C14" s="494" t="s">
        <v>1202</v>
      </c>
      <c r="D14" s="495" t="s">
        <v>1203</v>
      </c>
      <c r="E14" s="657">
        <v>14847.768864355055</v>
      </c>
      <c r="G14" s="659"/>
    </row>
    <row r="15" spans="1:7" s="486" customFormat="1" ht="16.5" thickTop="1" thickBot="1" x14ac:dyDescent="0.35">
      <c r="C15" s="488"/>
      <c r="D15" s="489" t="s">
        <v>1204</v>
      </c>
      <c r="E15" s="496"/>
      <c r="G15" s="659"/>
    </row>
    <row r="16" spans="1:7" s="491" customFormat="1" ht="15.75" thickTop="1" x14ac:dyDescent="0.3">
      <c r="C16" s="497">
        <v>7</v>
      </c>
      <c r="D16" s="498" t="s">
        <v>1205</v>
      </c>
      <c r="E16" s="657">
        <v>67265.254000000001</v>
      </c>
      <c r="G16" s="659"/>
    </row>
    <row r="17" spans="3:7" s="491" customFormat="1" ht="15.75" thickBot="1" x14ac:dyDescent="0.35">
      <c r="C17" s="497">
        <v>8</v>
      </c>
      <c r="D17" s="498" t="s">
        <v>1206</v>
      </c>
      <c r="E17" s="657">
        <v>67497.082201299723</v>
      </c>
      <c r="G17" s="659"/>
    </row>
    <row r="18" spans="3:7" s="486" customFormat="1" ht="16.5" thickTop="1" thickBot="1" x14ac:dyDescent="0.35">
      <c r="C18" s="488"/>
      <c r="D18" s="489" t="s">
        <v>1207</v>
      </c>
      <c r="E18" s="490"/>
      <c r="G18" s="659"/>
    </row>
    <row r="19" spans="3:7" s="491" customFormat="1" ht="15.75" thickTop="1" x14ac:dyDescent="0.3">
      <c r="C19" s="497">
        <v>9</v>
      </c>
      <c r="D19" s="498" t="s">
        <v>1208</v>
      </c>
      <c r="E19" s="658">
        <v>0.17304009585691901</v>
      </c>
      <c r="F19" s="660"/>
      <c r="G19" s="659"/>
    </row>
    <row r="20" spans="3:7" s="491" customFormat="1" ht="30" x14ac:dyDescent="0.3">
      <c r="C20" s="497">
        <v>10</v>
      </c>
      <c r="D20" s="498" t="s">
        <v>1209</v>
      </c>
      <c r="E20" s="658">
        <v>0.16589999999999999</v>
      </c>
      <c r="G20" s="659"/>
    </row>
    <row r="21" spans="3:7" s="491" customFormat="1" ht="30" x14ac:dyDescent="0.3">
      <c r="C21" s="497" t="s">
        <v>1210</v>
      </c>
      <c r="D21" s="498" t="s">
        <v>1211</v>
      </c>
      <c r="E21" s="658">
        <v>0.1736973040908219</v>
      </c>
      <c r="G21" s="659"/>
    </row>
    <row r="22" spans="3:7" s="491" customFormat="1" ht="15" x14ac:dyDescent="0.3">
      <c r="C22" s="497">
        <v>11</v>
      </c>
      <c r="D22" s="498" t="s">
        <v>1212</v>
      </c>
      <c r="E22" s="658">
        <v>0.19162324132456299</v>
      </c>
      <c r="F22" s="660"/>
      <c r="G22" s="659"/>
    </row>
    <row r="23" spans="3:7" s="491" customFormat="1" ht="30" x14ac:dyDescent="0.3">
      <c r="C23" s="497">
        <v>12</v>
      </c>
      <c r="D23" s="498" t="s">
        <v>1213</v>
      </c>
      <c r="E23" s="658">
        <v>0.18439999999999998</v>
      </c>
      <c r="G23" s="659"/>
    </row>
    <row r="24" spans="3:7" s="491" customFormat="1" ht="30" x14ac:dyDescent="0.3">
      <c r="C24" s="497" t="s">
        <v>1214</v>
      </c>
      <c r="D24" s="498" t="s">
        <v>1215</v>
      </c>
      <c r="E24" s="658">
        <v>0.19228222606508588</v>
      </c>
      <c r="G24" s="659"/>
    </row>
    <row r="25" spans="3:7" s="491" customFormat="1" ht="15" x14ac:dyDescent="0.3">
      <c r="C25" s="497">
        <v>13</v>
      </c>
      <c r="D25" s="498" t="s">
        <v>1216</v>
      </c>
      <c r="E25" s="658">
        <v>0.22009399418873801</v>
      </c>
      <c r="F25" s="660"/>
      <c r="G25" s="659"/>
    </row>
    <row r="26" spans="3:7" s="491" customFormat="1" ht="30" x14ac:dyDescent="0.3">
      <c r="C26" s="497">
        <v>14</v>
      </c>
      <c r="D26" s="498" t="s">
        <v>1217</v>
      </c>
      <c r="E26" s="658">
        <v>0.21279999999999999</v>
      </c>
      <c r="G26" s="659"/>
    </row>
    <row r="27" spans="3:7" s="491" customFormat="1" ht="30.75" thickBot="1" x14ac:dyDescent="0.35">
      <c r="C27" s="497" t="s">
        <v>1218</v>
      </c>
      <c r="D27" s="498" t="s">
        <v>1219</v>
      </c>
      <c r="E27" s="658">
        <v>0.22075570066875583</v>
      </c>
      <c r="G27" s="659"/>
    </row>
    <row r="28" spans="3:7" s="486" customFormat="1" ht="16.5" thickTop="1" thickBot="1" x14ac:dyDescent="0.35">
      <c r="C28" s="488"/>
      <c r="D28" s="489" t="s">
        <v>469</v>
      </c>
      <c r="E28" s="490"/>
      <c r="G28" s="659"/>
    </row>
    <row r="29" spans="3:7" s="491" customFormat="1" ht="15.75" thickTop="1" x14ac:dyDescent="0.3">
      <c r="C29" s="497">
        <v>15</v>
      </c>
      <c r="D29" s="498" t="s">
        <v>406</v>
      </c>
      <c r="E29" s="657">
        <v>203971.30000000002</v>
      </c>
      <c r="G29" s="659"/>
    </row>
    <row r="30" spans="3:7" s="491" customFormat="1" ht="15" x14ac:dyDescent="0.3">
      <c r="C30" s="497">
        <v>16</v>
      </c>
      <c r="D30" s="498" t="s">
        <v>1220</v>
      </c>
      <c r="E30" s="658">
        <v>6.319313550484798E-2</v>
      </c>
      <c r="G30" s="659"/>
    </row>
    <row r="31" spans="3:7" s="491" customFormat="1" ht="15" x14ac:dyDescent="0.3">
      <c r="C31" s="497">
        <v>17</v>
      </c>
      <c r="D31" s="498" t="s">
        <v>1221</v>
      </c>
      <c r="E31" s="658">
        <v>6.1173259649334503E-2</v>
      </c>
      <c r="G31" s="659"/>
    </row>
    <row r="32" spans="3:7" s="491" customFormat="1" ht="30" x14ac:dyDescent="0.3">
      <c r="C32" s="497" t="s">
        <v>1222</v>
      </c>
      <c r="D32" s="498" t="s">
        <v>1223</v>
      </c>
      <c r="E32" s="658">
        <v>6.3391001351271223E-2</v>
      </c>
      <c r="G32" s="659"/>
    </row>
    <row r="33" spans="3:4" s="491" customFormat="1" ht="15" x14ac:dyDescent="0.3">
      <c r="C33" s="499"/>
    </row>
    <row r="34" spans="3:4" s="491" customFormat="1" ht="30" x14ac:dyDescent="0.3">
      <c r="C34" s="499"/>
      <c r="D34" s="500" t="s">
        <v>1224</v>
      </c>
    </row>
    <row r="35" spans="3:4" s="491" customFormat="1" ht="15" x14ac:dyDescent="0.3">
      <c r="C35" s="499"/>
      <c r="D35" s="500"/>
    </row>
    <row r="36" spans="3:4" s="491" customFormat="1" ht="60" x14ac:dyDescent="0.3">
      <c r="C36" s="499"/>
      <c r="D36" s="500" t="s">
        <v>1225</v>
      </c>
    </row>
    <row r="37" spans="3:4" s="491" customFormat="1" ht="45" x14ac:dyDescent="0.3">
      <c r="C37" s="499"/>
      <c r="D37" s="501" t="s">
        <v>1226</v>
      </c>
    </row>
    <row r="38" spans="3:4" s="491" customFormat="1" ht="15" x14ac:dyDescent="0.3">
      <c r="C38" s="499"/>
      <c r="D38" s="502"/>
    </row>
  </sheetData>
  <mergeCells count="1">
    <mergeCell ref="A2:B2"/>
  </mergeCells>
  <hyperlinks>
    <hyperlink ref="A1" location="'ÍNDICE TABLAS'!A1" display="ÍNDICE TABLAS" xr:uid="{B73B80E7-775F-4A02-8DC6-A5A2C0A4D2E8}"/>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8"/>
  <sheetViews>
    <sheetView showGridLines="0" workbookViewId="0"/>
  </sheetViews>
  <sheetFormatPr baseColWidth="10" defaultRowHeight="15" x14ac:dyDescent="0.25"/>
  <cols>
    <col min="1" max="1" bestFit="true" customWidth="true" width="18.0" collapsed="true"/>
    <col min="2" max="2" customWidth="true" width="2.5703125" collapsed="true"/>
    <col min="4" max="4" customWidth="true" width="59.5703125" collapsed="true"/>
    <col min="5" max="5" customWidth="true" width="15.5703125" collapsed="true"/>
  </cols>
  <sheetData>
    <row r="1" spans="1:5" ht="18" x14ac:dyDescent="0.25">
      <c r="A1" s="224" t="s">
        <v>0</v>
      </c>
      <c r="D1" s="1"/>
    </row>
    <row r="2" spans="1:5" s="15" customFormat="1" ht="37.5" x14ac:dyDescent="0.5">
      <c r="A2" s="13" t="s">
        <v>363</v>
      </c>
      <c r="B2" s="13" t="s">
        <v>132</v>
      </c>
      <c r="C2" s="13" t="s">
        <v>362</v>
      </c>
      <c r="D2" s="14"/>
    </row>
    <row r="3" spans="1:5" x14ac:dyDescent="0.25">
      <c r="D3" s="1"/>
    </row>
    <row r="4" spans="1:5" ht="17.25" customHeight="1" thickBot="1" x14ac:dyDescent="0.3">
      <c r="C4" s="71"/>
      <c r="D4" s="72"/>
      <c r="E4" s="565" t="s">
        <v>339</v>
      </c>
    </row>
    <row r="5" spans="1:5" ht="16.5" thickTop="1" thickBot="1" x14ac:dyDescent="0.3">
      <c r="C5" s="919" t="s">
        <v>272</v>
      </c>
      <c r="D5" s="919"/>
      <c r="E5" s="321">
        <v>2020</v>
      </c>
    </row>
    <row r="6" spans="1:5" ht="15.4" customHeight="1" thickTop="1" thickBot="1" x14ac:dyDescent="0.3">
      <c r="C6" s="920" t="s">
        <v>340</v>
      </c>
      <c r="D6" s="920"/>
      <c r="E6" s="920"/>
    </row>
    <row r="7" spans="1:5" ht="31.5" thickTop="1" thickBot="1" x14ac:dyDescent="0.3">
      <c r="C7" s="55">
        <v>61</v>
      </c>
      <c r="D7" s="50" t="s">
        <v>341</v>
      </c>
      <c r="E7" s="655">
        <v>17.304009585691894</v>
      </c>
    </row>
    <row r="8" spans="1:5" ht="15.75" thickBot="1" x14ac:dyDescent="0.3">
      <c r="C8" s="55">
        <v>62</v>
      </c>
      <c r="D8" s="50" t="s">
        <v>342</v>
      </c>
      <c r="E8" s="655">
        <v>19.162324132456259</v>
      </c>
    </row>
    <row r="9" spans="1:5" ht="15.75" thickBot="1" x14ac:dyDescent="0.3">
      <c r="C9" s="55">
        <v>63</v>
      </c>
      <c r="D9" s="50" t="s">
        <v>343</v>
      </c>
      <c r="E9" s="655">
        <v>22.009399418873819</v>
      </c>
    </row>
    <row r="10" spans="1:5" ht="30.75" thickBot="1" x14ac:dyDescent="0.3">
      <c r="C10" s="55">
        <v>68</v>
      </c>
      <c r="D10" s="50" t="s">
        <v>344</v>
      </c>
      <c r="E10" s="655">
        <v>10.804009585691894</v>
      </c>
    </row>
    <row r="11" spans="1:5" ht="15" customHeight="1" thickBot="1" x14ac:dyDescent="0.3">
      <c r="C11" s="927" t="s">
        <v>345</v>
      </c>
      <c r="D11" s="927"/>
      <c r="E11" s="927"/>
    </row>
    <row r="12" spans="1:5" ht="61.5" thickTop="1" thickBot="1" x14ac:dyDescent="0.3">
      <c r="C12" s="55">
        <v>72</v>
      </c>
      <c r="D12" s="50" t="s">
        <v>346</v>
      </c>
      <c r="E12" s="643">
        <v>0</v>
      </c>
    </row>
    <row r="13" spans="1:5" ht="60.75" thickBot="1" x14ac:dyDescent="0.3">
      <c r="C13" s="55">
        <v>73</v>
      </c>
      <c r="D13" s="50" t="s">
        <v>347</v>
      </c>
      <c r="E13" s="643">
        <v>269</v>
      </c>
    </row>
    <row r="14" spans="1:5" ht="15.75" thickBot="1" x14ac:dyDescent="0.3">
      <c r="C14" s="55">
        <v>74</v>
      </c>
      <c r="D14" s="50" t="s">
        <v>348</v>
      </c>
      <c r="E14" s="643"/>
    </row>
    <row r="15" spans="1:5" ht="60.75" thickBot="1" x14ac:dyDescent="0.3">
      <c r="C15" s="55">
        <v>75</v>
      </c>
      <c r="D15" s="50" t="s">
        <v>349</v>
      </c>
      <c r="E15" s="643">
        <v>345.5</v>
      </c>
    </row>
    <row r="16" spans="1:5" ht="15" customHeight="1" thickBot="1" x14ac:dyDescent="0.3">
      <c r="C16" s="927" t="s">
        <v>350</v>
      </c>
      <c r="D16" s="927"/>
      <c r="E16" s="927"/>
    </row>
    <row r="17" spans="3:5" ht="31.5" thickTop="1" thickBot="1" x14ac:dyDescent="0.3">
      <c r="C17" s="55">
        <v>77</v>
      </c>
      <c r="D17" s="50" t="s">
        <v>351</v>
      </c>
      <c r="E17" s="643">
        <v>179.8</v>
      </c>
    </row>
    <row r="18" spans="3:5" ht="45.75" thickBot="1" x14ac:dyDescent="0.3">
      <c r="C18" s="55">
        <v>78</v>
      </c>
      <c r="D18" s="50" t="s">
        <v>352</v>
      </c>
      <c r="E18" s="643">
        <v>476.7</v>
      </c>
    </row>
    <row r="19" spans="3:5" ht="30.75" thickBot="1" x14ac:dyDescent="0.3">
      <c r="C19" s="55">
        <v>79</v>
      </c>
      <c r="D19" s="50" t="s">
        <v>353</v>
      </c>
      <c r="E19" s="643">
        <v>242.8</v>
      </c>
    </row>
    <row r="20" spans="3:5" ht="14.65" customHeight="1" x14ac:dyDescent="0.25">
      <c r="C20" s="926" t="s">
        <v>354</v>
      </c>
      <c r="D20" s="926"/>
      <c r="E20" s="926"/>
    </row>
    <row r="21" spans="3:5" ht="15" customHeight="1" thickBot="1" x14ac:dyDescent="0.3">
      <c r="C21" s="922" t="s">
        <v>355</v>
      </c>
      <c r="D21" s="922"/>
      <c r="E21" s="922"/>
    </row>
    <row r="22" spans="3:5" ht="31.5" thickTop="1" thickBot="1" x14ac:dyDescent="0.3">
      <c r="C22" s="55">
        <v>80</v>
      </c>
      <c r="D22" s="50" t="s">
        <v>356</v>
      </c>
      <c r="E22" s="250" t="s">
        <v>1394</v>
      </c>
    </row>
    <row r="23" spans="3:5" ht="30.75" thickBot="1" x14ac:dyDescent="0.3">
      <c r="C23" s="55">
        <v>81</v>
      </c>
      <c r="D23" s="50" t="s">
        <v>357</v>
      </c>
      <c r="E23" s="250" t="s">
        <v>1394</v>
      </c>
    </row>
    <row r="24" spans="3:5" ht="30.75" thickBot="1" x14ac:dyDescent="0.3">
      <c r="C24" s="55">
        <v>82</v>
      </c>
      <c r="D24" s="50" t="s">
        <v>358</v>
      </c>
      <c r="E24" s="250" t="s">
        <v>1394</v>
      </c>
    </row>
    <row r="25" spans="3:5" ht="30.75" thickBot="1" x14ac:dyDescent="0.3">
      <c r="C25" s="55">
        <v>83</v>
      </c>
      <c r="D25" s="50" t="s">
        <v>359</v>
      </c>
      <c r="E25" s="250" t="s">
        <v>1394</v>
      </c>
    </row>
    <row r="26" spans="3:5" ht="30.75" thickBot="1" x14ac:dyDescent="0.3">
      <c r="C26" s="55">
        <v>84</v>
      </c>
      <c r="D26" s="50" t="s">
        <v>360</v>
      </c>
      <c r="E26" s="250" t="s">
        <v>1394</v>
      </c>
    </row>
    <row r="27" spans="3:5" ht="30.75" thickBot="1" x14ac:dyDescent="0.3">
      <c r="C27" s="75">
        <v>85</v>
      </c>
      <c r="D27" s="76" t="s">
        <v>361</v>
      </c>
      <c r="E27" s="374" t="s">
        <v>1394</v>
      </c>
    </row>
    <row r="28" spans="3:5" ht="15.75" thickTop="1" x14ac:dyDescent="0.25"/>
  </sheetData>
  <mergeCells count="6">
    <mergeCell ref="C21:E21"/>
    <mergeCell ref="C5:D5"/>
    <mergeCell ref="C20:E20"/>
    <mergeCell ref="C6:E6"/>
    <mergeCell ref="C11:E11"/>
    <mergeCell ref="C16:E16"/>
  </mergeCells>
  <hyperlinks>
    <hyperlink ref="A1" location="'ÍNDICE TABLAS'!A1" display="ÍNDICE TABLAS" xr:uid="{00000000-0004-0000-0D00-000000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7"/>
  <sheetViews>
    <sheetView showGridLines="0" zoomScale="98" zoomScaleNormal="98" workbookViewId="0">
      <selection activeCell="L19" sqref="L19"/>
    </sheetView>
  </sheetViews>
  <sheetFormatPr baseColWidth="10" defaultRowHeight="15" x14ac:dyDescent="0.25"/>
  <cols>
    <col min="1" max="1" bestFit="true" customWidth="true" width="18.42578125" collapsed="true"/>
    <col min="2" max="2" customWidth="true" width="2.5703125" collapsed="true"/>
    <col min="6" max="6" customWidth="true" width="48.7109375" collapsed="true"/>
  </cols>
  <sheetData>
    <row r="1" spans="1:10" ht="18" x14ac:dyDescent="0.25">
      <c r="A1" s="224" t="s">
        <v>0</v>
      </c>
      <c r="D1" s="1"/>
    </row>
    <row r="2" spans="1:10" s="15" customFormat="1" ht="37.5" x14ac:dyDescent="0.5">
      <c r="A2" s="13" t="s">
        <v>393</v>
      </c>
      <c r="B2" s="13" t="s">
        <v>132</v>
      </c>
      <c r="C2" s="13" t="s">
        <v>364</v>
      </c>
      <c r="D2" s="14"/>
    </row>
    <row r="3" spans="1:10" x14ac:dyDescent="0.25">
      <c r="D3" s="1"/>
    </row>
    <row r="4" spans="1:10" ht="18.75" thickBot="1" x14ac:dyDescent="0.3">
      <c r="C4" s="77"/>
      <c r="D4" s="78"/>
      <c r="E4" s="78"/>
      <c r="F4" s="938" t="s">
        <v>365</v>
      </c>
      <c r="G4" s="938"/>
      <c r="H4" s="938"/>
      <c r="I4" s="938"/>
      <c r="J4" s="938"/>
    </row>
    <row r="5" spans="1:10" ht="32.25" thickTop="1" thickBot="1" x14ac:dyDescent="0.3">
      <c r="C5" s="939" t="s">
        <v>366</v>
      </c>
      <c r="D5" s="939"/>
      <c r="E5" s="939"/>
      <c r="F5" s="939"/>
      <c r="G5" s="940" t="s">
        <v>367</v>
      </c>
      <c r="H5" s="940"/>
      <c r="I5" s="941" t="s">
        <v>368</v>
      </c>
      <c r="J5" s="328" t="s">
        <v>369</v>
      </c>
    </row>
    <row r="6" spans="1:10" ht="16.5" thickTop="1" thickBot="1" x14ac:dyDescent="0.3">
      <c r="C6" s="943"/>
      <c r="D6" s="943"/>
      <c r="E6" s="943"/>
      <c r="F6" s="943"/>
      <c r="G6" s="328" t="s">
        <v>1227</v>
      </c>
      <c r="H6" s="328" t="s">
        <v>992</v>
      </c>
      <c r="I6" s="942"/>
      <c r="J6" s="79">
        <v>44166</v>
      </c>
    </row>
    <row r="7" spans="1:10" ht="16.5" thickTop="1" thickBot="1" x14ac:dyDescent="0.3">
      <c r="C7" s="936" t="s">
        <v>370</v>
      </c>
      <c r="D7" s="936"/>
      <c r="E7" s="936"/>
      <c r="F7" s="937"/>
      <c r="G7" s="25">
        <v>57227.665000000001</v>
      </c>
      <c r="H7" s="25">
        <v>66654.472999999998</v>
      </c>
      <c r="I7" s="27">
        <v>-9426.8079999999973</v>
      </c>
      <c r="J7" s="25">
        <v>4578.2132000000001</v>
      </c>
    </row>
    <row r="8" spans="1:10" ht="15.4" customHeight="1" thickTop="1" thickBot="1" x14ac:dyDescent="0.3">
      <c r="C8" s="947" t="s">
        <v>371</v>
      </c>
      <c r="D8" s="948"/>
      <c r="E8" s="948"/>
      <c r="F8" s="949"/>
      <c r="G8" s="20">
        <v>18199.629000000001</v>
      </c>
      <c r="H8" s="20">
        <v>25236.412</v>
      </c>
      <c r="I8" s="20">
        <v>-7036.7829999999994</v>
      </c>
      <c r="J8" s="20">
        <v>1455.9703200000001</v>
      </c>
    </row>
    <row r="9" spans="1:10" ht="15" customHeight="1" thickBot="1" x14ac:dyDescent="0.3">
      <c r="C9" s="944" t="s">
        <v>372</v>
      </c>
      <c r="D9" s="945"/>
      <c r="E9" s="945"/>
      <c r="F9" s="946"/>
      <c r="G9" s="20">
        <v>3827.6179999999999</v>
      </c>
      <c r="H9" s="20">
        <v>3613.2730000000001</v>
      </c>
      <c r="I9" s="20">
        <v>214.3449999999998</v>
      </c>
      <c r="J9" s="20">
        <v>306.20944000000003</v>
      </c>
    </row>
    <row r="10" spans="1:10" ht="15" customHeight="1" thickBot="1" x14ac:dyDescent="0.3">
      <c r="C10" s="944" t="s">
        <v>373</v>
      </c>
      <c r="D10" s="945"/>
      <c r="E10" s="945"/>
      <c r="F10" s="946"/>
      <c r="G10" s="20">
        <v>34468.904000000002</v>
      </c>
      <c r="H10" s="20">
        <v>36955.33</v>
      </c>
      <c r="I10" s="20">
        <v>-2486.4259999999995</v>
      </c>
      <c r="J10" s="20">
        <v>2757.5123200000003</v>
      </c>
    </row>
    <row r="11" spans="1:10" ht="15" customHeight="1" thickBot="1" x14ac:dyDescent="0.3">
      <c r="C11" s="944" t="s">
        <v>374</v>
      </c>
      <c r="D11" s="945"/>
      <c r="E11" s="945"/>
      <c r="F11" s="946"/>
      <c r="G11" s="20">
        <v>731.51400000000001</v>
      </c>
      <c r="H11" s="20">
        <v>849.45799999999997</v>
      </c>
      <c r="I11" s="20">
        <v>-117.94399999999996</v>
      </c>
      <c r="J11" s="20">
        <v>58.521120000000003</v>
      </c>
    </row>
    <row r="12" spans="1:10" ht="15.75" thickBot="1" x14ac:dyDescent="0.3">
      <c r="C12" s="950" t="s">
        <v>375</v>
      </c>
      <c r="D12" s="950"/>
      <c r="E12" s="950"/>
      <c r="F12" s="951"/>
      <c r="G12" s="27">
        <v>2385.2260000000006</v>
      </c>
      <c r="H12" s="27">
        <v>2103.3820000000001</v>
      </c>
      <c r="I12" s="27">
        <v>281.84400000000051</v>
      </c>
      <c r="J12" s="27">
        <v>190.81808000000004</v>
      </c>
    </row>
    <row r="13" spans="1:10" ht="15.4" customHeight="1" thickTop="1" thickBot="1" x14ac:dyDescent="0.3">
      <c r="C13" s="947" t="s">
        <v>376</v>
      </c>
      <c r="D13" s="948"/>
      <c r="E13" s="948"/>
      <c r="F13" s="949"/>
      <c r="G13" s="20">
        <v>26.138999999999999</v>
      </c>
      <c r="H13" s="20">
        <v>48.718000000000004</v>
      </c>
      <c r="I13" s="20">
        <v>-22.579000000000004</v>
      </c>
      <c r="J13" s="20">
        <v>2.0911200000000001</v>
      </c>
    </row>
    <row r="14" spans="1:10" ht="15" customHeight="1" thickBot="1" x14ac:dyDescent="0.3">
      <c r="C14" s="944" t="s">
        <v>377</v>
      </c>
      <c r="D14" s="945"/>
      <c r="E14" s="945"/>
      <c r="F14" s="946"/>
      <c r="G14" s="20">
        <v>2173.8870000000002</v>
      </c>
      <c r="H14" s="20">
        <v>1876.604</v>
      </c>
      <c r="I14" s="20">
        <v>297.28300000000013</v>
      </c>
      <c r="J14" s="20">
        <v>173.91096000000002</v>
      </c>
    </row>
    <row r="15" spans="1:10" ht="15.75" thickBot="1" x14ac:dyDescent="0.3">
      <c r="C15" s="944" t="s">
        <v>378</v>
      </c>
      <c r="D15" s="945"/>
      <c r="E15" s="945"/>
      <c r="F15" s="946"/>
      <c r="G15" s="20">
        <v>137.40700000000001</v>
      </c>
      <c r="H15" s="20">
        <v>178.06</v>
      </c>
      <c r="I15" s="20">
        <v>-40.652999999999992</v>
      </c>
      <c r="J15" s="20">
        <v>10.992560000000001</v>
      </c>
    </row>
    <row r="16" spans="1:10" ht="15.75" thickBot="1" x14ac:dyDescent="0.3">
      <c r="C16" s="944" t="s">
        <v>1395</v>
      </c>
      <c r="D16" s="945"/>
      <c r="E16" s="945"/>
      <c r="F16" s="946"/>
      <c r="G16" s="20">
        <v>47.792999999999999</v>
      </c>
      <c r="H16" s="20">
        <v>0</v>
      </c>
      <c r="I16" s="20">
        <v>47.792999999999999</v>
      </c>
      <c r="J16" s="20">
        <v>3.8234400000000002</v>
      </c>
    </row>
    <row r="17" spans="3:10" ht="15.75" thickBot="1" x14ac:dyDescent="0.3">
      <c r="C17" s="950" t="s">
        <v>379</v>
      </c>
      <c r="D17" s="950"/>
      <c r="E17" s="950"/>
      <c r="F17" s="951"/>
      <c r="G17" s="27">
        <v>0</v>
      </c>
      <c r="H17" s="27">
        <v>0</v>
      </c>
      <c r="I17" s="27">
        <v>0</v>
      </c>
      <c r="J17" s="27">
        <v>0</v>
      </c>
    </row>
    <row r="18" spans="3:10" ht="16.5" thickTop="1" thickBot="1" x14ac:dyDescent="0.3">
      <c r="C18" s="936" t="s">
        <v>380</v>
      </c>
      <c r="D18" s="936"/>
      <c r="E18" s="936"/>
      <c r="F18" s="937"/>
      <c r="G18" s="27">
        <v>117.77607659411331</v>
      </c>
      <c r="H18" s="27">
        <v>269.05700000000002</v>
      </c>
      <c r="I18" s="27">
        <v>-151.28092340588671</v>
      </c>
      <c r="J18" s="27">
        <v>9.4220861275290648</v>
      </c>
    </row>
    <row r="19" spans="3:10" ht="15.4" customHeight="1" thickTop="1" thickBot="1" x14ac:dyDescent="0.3">
      <c r="C19" s="947" t="s">
        <v>381</v>
      </c>
      <c r="D19" s="948"/>
      <c r="E19" s="948"/>
      <c r="F19" s="949"/>
      <c r="G19" s="20">
        <v>0</v>
      </c>
      <c r="H19" s="20">
        <v>37.993000000000002</v>
      </c>
      <c r="I19" s="20">
        <v>-37.993000000000002</v>
      </c>
      <c r="J19" s="20">
        <v>0</v>
      </c>
    </row>
    <row r="20" spans="3:10" ht="15" customHeight="1" thickBot="1" x14ac:dyDescent="0.3">
      <c r="C20" s="944" t="s">
        <v>382</v>
      </c>
      <c r="D20" s="945"/>
      <c r="E20" s="945"/>
      <c r="F20" s="946"/>
      <c r="G20" s="20">
        <v>0</v>
      </c>
      <c r="H20" s="20">
        <v>231.06399999999999</v>
      </c>
      <c r="I20" s="20">
        <v>-231.06399999999999</v>
      </c>
      <c r="J20" s="20">
        <v>0</v>
      </c>
    </row>
    <row r="21" spans="3:10" ht="15" customHeight="1" thickBot="1" x14ac:dyDescent="0.3">
      <c r="C21" s="928" t="s">
        <v>1396</v>
      </c>
      <c r="D21" s="928"/>
      <c r="E21" s="928"/>
      <c r="F21" s="929"/>
      <c r="G21" s="20">
        <v>41.626895199575038</v>
      </c>
      <c r="H21" s="20">
        <v>0</v>
      </c>
      <c r="I21" s="20">
        <v>41.626895199575038</v>
      </c>
      <c r="J21" s="20">
        <v>3.330151615966003</v>
      </c>
    </row>
    <row r="22" spans="3:10" ht="15" customHeight="1" thickBot="1" x14ac:dyDescent="0.3">
      <c r="C22" s="930" t="s">
        <v>1397</v>
      </c>
      <c r="D22" s="931"/>
      <c r="E22" s="931"/>
      <c r="F22" s="932"/>
      <c r="G22" s="20">
        <v>0</v>
      </c>
      <c r="H22" s="20">
        <v>0</v>
      </c>
      <c r="I22" s="20">
        <v>0</v>
      </c>
      <c r="J22" s="20">
        <v>0</v>
      </c>
    </row>
    <row r="23" spans="3:10" ht="15" customHeight="1" thickBot="1" x14ac:dyDescent="0.3">
      <c r="C23" s="933" t="s">
        <v>1398</v>
      </c>
      <c r="D23" s="934"/>
      <c r="E23" s="934"/>
      <c r="F23" s="935"/>
      <c r="G23" s="20">
        <v>76.14918139453826</v>
      </c>
      <c r="H23" s="20">
        <v>0</v>
      </c>
      <c r="I23" s="20">
        <v>76.14918139453826</v>
      </c>
      <c r="J23" s="20">
        <v>6.0919345115630605</v>
      </c>
    </row>
    <row r="24" spans="3:10" ht="15.75" thickBot="1" x14ac:dyDescent="0.3">
      <c r="C24" s="950" t="s">
        <v>383</v>
      </c>
      <c r="D24" s="950"/>
      <c r="E24" s="950"/>
      <c r="F24" s="951"/>
      <c r="G24" s="27">
        <v>689.68799999999999</v>
      </c>
      <c r="H24" s="27">
        <v>1080.3185000000001</v>
      </c>
      <c r="I24" s="27">
        <v>-390.6305000000001</v>
      </c>
      <c r="J24" s="27">
        <v>55.175040000000003</v>
      </c>
    </row>
    <row r="25" spans="3:10" ht="15.4" customHeight="1" thickTop="1" thickBot="1" x14ac:dyDescent="0.3">
      <c r="C25" s="947" t="s">
        <v>382</v>
      </c>
      <c r="D25" s="948"/>
      <c r="E25" s="948"/>
      <c r="F25" s="949"/>
      <c r="G25" s="20">
        <v>0</v>
      </c>
      <c r="H25" s="20">
        <v>0</v>
      </c>
      <c r="I25" s="20">
        <v>0</v>
      </c>
      <c r="J25" s="20">
        <v>0</v>
      </c>
    </row>
    <row r="26" spans="3:10" ht="15.75" customHeight="1" thickBot="1" x14ac:dyDescent="0.3">
      <c r="C26" s="944" t="s">
        <v>1272</v>
      </c>
      <c r="D26" s="945"/>
      <c r="E26" s="945"/>
      <c r="F26" s="946"/>
      <c r="G26" s="20">
        <v>689.68799999999999</v>
      </c>
      <c r="H26" s="20">
        <v>1080.3185000000001</v>
      </c>
      <c r="I26" s="20">
        <v>-390.6305000000001</v>
      </c>
      <c r="J26" s="20">
        <v>55.175040000000003</v>
      </c>
    </row>
    <row r="27" spans="3:10" ht="15.75" thickBot="1" x14ac:dyDescent="0.3">
      <c r="C27" s="950" t="s">
        <v>384</v>
      </c>
      <c r="D27" s="950"/>
      <c r="E27" s="950"/>
      <c r="F27" s="951"/>
      <c r="G27" s="27">
        <v>0</v>
      </c>
      <c r="H27" s="80">
        <v>0</v>
      </c>
      <c r="I27" s="27">
        <v>0</v>
      </c>
      <c r="J27" s="27">
        <v>0</v>
      </c>
    </row>
    <row r="28" spans="3:10" ht="16.5" thickTop="1" thickBot="1" x14ac:dyDescent="0.3">
      <c r="C28" s="936" t="s">
        <v>385</v>
      </c>
      <c r="D28" s="936"/>
      <c r="E28" s="936"/>
      <c r="F28" s="937"/>
      <c r="G28" s="27">
        <v>5390.3</v>
      </c>
      <c r="H28" s="27">
        <v>5564.45</v>
      </c>
      <c r="I28" s="27">
        <v>-174.14999999999964</v>
      </c>
      <c r="J28" s="27">
        <v>431.22400000000005</v>
      </c>
    </row>
    <row r="29" spans="3:10" ht="15.4" customHeight="1" thickTop="1" thickBot="1" x14ac:dyDescent="0.3">
      <c r="C29" s="947" t="s">
        <v>386</v>
      </c>
      <c r="D29" s="948"/>
      <c r="E29" s="948"/>
      <c r="F29" s="949"/>
      <c r="G29" s="20">
        <v>0</v>
      </c>
      <c r="H29" s="20">
        <v>0</v>
      </c>
      <c r="I29" s="20">
        <v>0</v>
      </c>
      <c r="J29" s="20">
        <v>0</v>
      </c>
    </row>
    <row r="30" spans="3:10" ht="15" customHeight="1" thickBot="1" x14ac:dyDescent="0.3">
      <c r="C30" s="944" t="s">
        <v>387</v>
      </c>
      <c r="D30" s="945"/>
      <c r="E30" s="945"/>
      <c r="F30" s="946"/>
      <c r="G30" s="20">
        <v>5390.3</v>
      </c>
      <c r="H30" s="20">
        <v>5564.45</v>
      </c>
      <c r="I30" s="20">
        <v>-174.14999999999964</v>
      </c>
      <c r="J30" s="20">
        <v>431.22400000000005</v>
      </c>
    </row>
    <row r="31" spans="3:10" ht="15.75" thickBot="1" x14ac:dyDescent="0.3">
      <c r="C31" s="950" t="s">
        <v>388</v>
      </c>
      <c r="D31" s="950"/>
      <c r="E31" s="950"/>
      <c r="F31" s="951"/>
      <c r="G31" s="27">
        <v>1454.5989999999999</v>
      </c>
      <c r="H31" s="27">
        <v>1963.2380000000001</v>
      </c>
      <c r="I31" s="27">
        <v>-508.63900000000012</v>
      </c>
      <c r="J31" s="27">
        <v>116.36792</v>
      </c>
    </row>
    <row r="32" spans="3:10" ht="16.5" thickTop="1" thickBot="1" x14ac:dyDescent="0.3">
      <c r="C32" s="936" t="s">
        <v>389</v>
      </c>
      <c r="D32" s="936"/>
      <c r="E32" s="936"/>
      <c r="F32" s="937"/>
      <c r="G32" s="27">
        <v>0</v>
      </c>
      <c r="H32" s="80">
        <v>0</v>
      </c>
      <c r="I32" s="27">
        <v>0</v>
      </c>
      <c r="J32" s="27">
        <v>0</v>
      </c>
    </row>
    <row r="33" spans="3:10" ht="16.5" thickTop="1" thickBot="1" x14ac:dyDescent="0.3">
      <c r="C33" s="936" t="s">
        <v>390</v>
      </c>
      <c r="D33" s="936"/>
      <c r="E33" s="936"/>
      <c r="F33" s="937"/>
      <c r="G33" s="27">
        <v>67265.254000000001</v>
      </c>
      <c r="H33" s="27">
        <v>77634.917000000001</v>
      </c>
      <c r="I33" s="27">
        <v>-10369.663</v>
      </c>
      <c r="J33" s="27">
        <v>5381.2203200000004</v>
      </c>
    </row>
    <row r="34" spans="3:10" ht="15.75" thickTop="1" x14ac:dyDescent="0.25"/>
    <row r="35" spans="3:10" x14ac:dyDescent="0.25">
      <c r="C35" s="39" t="s">
        <v>391</v>
      </c>
    </row>
    <row r="36" spans="3:10" x14ac:dyDescent="0.25">
      <c r="C36" s="39" t="s">
        <v>392</v>
      </c>
    </row>
    <row r="37" spans="3:10" x14ac:dyDescent="0.25">
      <c r="C37" s="39"/>
    </row>
  </sheetData>
  <mergeCells count="32">
    <mergeCell ref="C30:F30"/>
    <mergeCell ref="C31:F31"/>
    <mergeCell ref="C32:F32"/>
    <mergeCell ref="C33:F33"/>
    <mergeCell ref="C24:F24"/>
    <mergeCell ref="C25:F25"/>
    <mergeCell ref="C26:F26"/>
    <mergeCell ref="C27:F27"/>
    <mergeCell ref="C28:F28"/>
    <mergeCell ref="C29:F29"/>
    <mergeCell ref="C14:F14"/>
    <mergeCell ref="C15:F15"/>
    <mergeCell ref="C17:F17"/>
    <mergeCell ref="C18:F18"/>
    <mergeCell ref="C19:F19"/>
    <mergeCell ref="C16:F16"/>
    <mergeCell ref="C21:F21"/>
    <mergeCell ref="C22:F22"/>
    <mergeCell ref="C23:F23"/>
    <mergeCell ref="C7:F7"/>
    <mergeCell ref="F4:J4"/>
    <mergeCell ref="C5:F5"/>
    <mergeCell ref="G5:H5"/>
    <mergeCell ref="I5:I6"/>
    <mergeCell ref="C6:F6"/>
    <mergeCell ref="C20:F20"/>
    <mergeCell ref="C8:F8"/>
    <mergeCell ref="C9:F9"/>
    <mergeCell ref="C10:F10"/>
    <mergeCell ref="C11:F11"/>
    <mergeCell ref="C12:F12"/>
    <mergeCell ref="C13:F13"/>
  </mergeCells>
  <hyperlinks>
    <hyperlink ref="A1" location="'ÍNDICE TABLAS'!A1" display="ÍNDICE TABLAS" xr:uid="{00000000-0004-0000-0E00-000000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7"/>
  <sheetViews>
    <sheetView showGridLines="0" zoomScaleNormal="100" workbookViewId="0">
      <selection activeCell="G13" sqref="G13"/>
    </sheetView>
  </sheetViews>
  <sheetFormatPr baseColWidth="10" defaultRowHeight="15" x14ac:dyDescent="0.25"/>
  <cols>
    <col min="1" max="1" bestFit="true" customWidth="true" width="18.0" collapsed="true"/>
    <col min="2" max="2" customWidth="true" width="2.5703125" collapsed="true"/>
    <col min="4" max="4" customWidth="true" width="56.0" collapsed="true"/>
  </cols>
  <sheetData>
    <row r="1" spans="1:13" ht="18" x14ac:dyDescent="0.25">
      <c r="A1" s="224" t="s">
        <v>0</v>
      </c>
      <c r="D1" s="1"/>
    </row>
    <row r="2" spans="1:13" s="15" customFormat="1" ht="37.9" customHeight="1" x14ac:dyDescent="0.5">
      <c r="A2" s="13" t="s">
        <v>409</v>
      </c>
      <c r="B2" s="13" t="s">
        <v>132</v>
      </c>
      <c r="C2" s="952" t="s">
        <v>407</v>
      </c>
      <c r="D2" s="952"/>
      <c r="E2" s="952"/>
      <c r="F2" s="952"/>
      <c r="G2" s="952"/>
      <c r="H2" s="952"/>
      <c r="I2" s="952"/>
      <c r="J2" s="952"/>
      <c r="K2" s="952"/>
      <c r="L2" s="952"/>
      <c r="M2" s="952"/>
    </row>
    <row r="3" spans="1:13" ht="28.5" customHeight="1" x14ac:dyDescent="0.25">
      <c r="C3" s="952"/>
      <c r="D3" s="952"/>
      <c r="E3" s="952"/>
      <c r="F3" s="952"/>
      <c r="G3" s="952"/>
      <c r="H3" s="952"/>
      <c r="I3" s="952"/>
      <c r="J3" s="952"/>
      <c r="K3" s="952"/>
      <c r="L3" s="952"/>
      <c r="M3" s="952"/>
    </row>
    <row r="5" spans="1:13" ht="15.4" customHeight="1" thickBot="1" x14ac:dyDescent="0.3">
      <c r="C5" s="82"/>
      <c r="D5" s="83"/>
      <c r="E5" s="328" t="s">
        <v>1227</v>
      </c>
    </row>
    <row r="6" spans="1:13" ht="34.5" customHeight="1" thickTop="1" thickBot="1" x14ac:dyDescent="0.3">
      <c r="C6" s="953" t="s">
        <v>133</v>
      </c>
      <c r="D6" s="953"/>
      <c r="E6" s="479" t="s">
        <v>394</v>
      </c>
    </row>
    <row r="7" spans="1:13" ht="16.5" thickTop="1" thickBot="1" x14ac:dyDescent="0.3">
      <c r="C7" s="85">
        <v>1</v>
      </c>
      <c r="D7" s="86" t="s">
        <v>395</v>
      </c>
      <c r="E7" s="594">
        <v>209841.9</v>
      </c>
    </row>
    <row r="8" spans="1:13" ht="31.5" thickTop="1" thickBot="1" x14ac:dyDescent="0.3">
      <c r="C8" s="87">
        <v>2</v>
      </c>
      <c r="D8" s="19" t="s">
        <v>396</v>
      </c>
      <c r="E8" s="595">
        <v>38.5</v>
      </c>
    </row>
    <row r="9" spans="1:13" ht="60.75" thickBot="1" x14ac:dyDescent="0.3">
      <c r="C9" s="87">
        <v>3</v>
      </c>
      <c r="D9" s="19" t="s">
        <v>397</v>
      </c>
      <c r="E9" s="595">
        <v>0</v>
      </c>
    </row>
    <row r="10" spans="1:13" ht="15.75" thickBot="1" x14ac:dyDescent="0.3">
      <c r="C10" s="87">
        <v>4</v>
      </c>
      <c r="D10" s="19" t="s">
        <v>398</v>
      </c>
      <c r="E10" s="595">
        <v>-9380.7000000000007</v>
      </c>
    </row>
    <row r="11" spans="1:13" ht="15.75" thickBot="1" x14ac:dyDescent="0.3">
      <c r="C11" s="87">
        <v>5</v>
      </c>
      <c r="D11" s="19" t="s">
        <v>399</v>
      </c>
      <c r="E11" s="595">
        <v>4592.3</v>
      </c>
    </row>
    <row r="12" spans="1:13" ht="30.75" thickBot="1" x14ac:dyDescent="0.3">
      <c r="C12" s="87">
        <v>6</v>
      </c>
      <c r="D12" s="19" t="s">
        <v>400</v>
      </c>
      <c r="E12" s="595">
        <v>11416.400000000001</v>
      </c>
    </row>
    <row r="13" spans="1:13" ht="45.75" thickBot="1" x14ac:dyDescent="0.3">
      <c r="C13" s="87" t="s">
        <v>401</v>
      </c>
      <c r="D13" s="19" t="s">
        <v>402</v>
      </c>
      <c r="E13" s="595">
        <v>0</v>
      </c>
    </row>
    <row r="14" spans="1:13" ht="45.75" thickBot="1" x14ac:dyDescent="0.3">
      <c r="C14" s="87" t="s">
        <v>403</v>
      </c>
      <c r="D14" s="19" t="s">
        <v>404</v>
      </c>
      <c r="E14" s="595">
        <v>-11171.2</v>
      </c>
    </row>
    <row r="15" spans="1:13" ht="15.75" thickBot="1" x14ac:dyDescent="0.3">
      <c r="C15" s="330">
        <v>7</v>
      </c>
      <c r="D15" s="88" t="s">
        <v>405</v>
      </c>
      <c r="E15" s="596">
        <v>-1365.9</v>
      </c>
    </row>
    <row r="16" spans="1:13" ht="16.5" thickTop="1" thickBot="1" x14ac:dyDescent="0.3">
      <c r="C16" s="89">
        <v>8</v>
      </c>
      <c r="D16" s="90" t="s">
        <v>406</v>
      </c>
      <c r="E16" s="597">
        <v>203971.29999999996</v>
      </c>
    </row>
    <row r="17" ht="15.75" thickTop="1" x14ac:dyDescent="0.25"/>
  </sheetData>
  <mergeCells count="2">
    <mergeCell ref="C2:M3"/>
    <mergeCell ref="C6:D6"/>
  </mergeCells>
  <hyperlinks>
    <hyperlink ref="A1" location="'ÍNDICE TABLAS'!A1" display="ÍNDICE TABLAS" xr:uid="{00000000-0004-0000-0F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8"/>
  <sheetViews>
    <sheetView showGridLines="0" workbookViewId="0"/>
  </sheetViews>
  <sheetFormatPr baseColWidth="10" defaultRowHeight="15" x14ac:dyDescent="0.25"/>
  <cols>
    <col min="1" max="1" bestFit="true" customWidth="true" width="18.0" collapsed="true"/>
    <col min="2" max="2" customWidth="true" width="2.5703125" collapsed="true"/>
    <col min="4" max="4" customWidth="true" width="56.140625" collapsed="true"/>
    <col min="5" max="5" customWidth="true" width="19.42578125" collapsed="true"/>
  </cols>
  <sheetData>
    <row r="1" spans="1:13" ht="18" x14ac:dyDescent="0.25">
      <c r="A1" s="224" t="s">
        <v>0</v>
      </c>
      <c r="D1" s="1"/>
    </row>
    <row r="2" spans="1:13" s="15" customFormat="1" ht="37.5" x14ac:dyDescent="0.5">
      <c r="A2" s="13" t="s">
        <v>476</v>
      </c>
      <c r="B2" s="13" t="s">
        <v>132</v>
      </c>
      <c r="C2" s="913" t="s">
        <v>408</v>
      </c>
      <c r="D2" s="913"/>
      <c r="E2" s="913"/>
      <c r="F2" s="913"/>
      <c r="G2" s="913"/>
      <c r="H2" s="913"/>
      <c r="I2" s="913"/>
      <c r="J2" s="91"/>
      <c r="K2" s="91"/>
      <c r="L2" s="91"/>
      <c r="M2" s="91"/>
    </row>
    <row r="3" spans="1:13" ht="33.75" x14ac:dyDescent="0.25">
      <c r="C3" s="913"/>
      <c r="D3" s="913"/>
      <c r="E3" s="913"/>
      <c r="F3" s="913"/>
      <c r="G3" s="913"/>
      <c r="H3" s="913"/>
      <c r="I3" s="913"/>
      <c r="J3" s="91"/>
      <c r="K3" s="91"/>
      <c r="L3" s="91"/>
      <c r="M3" s="91"/>
    </row>
    <row r="4" spans="1:13" ht="15.75" thickBot="1" x14ac:dyDescent="0.3"/>
    <row r="5" spans="1:13" ht="16.5" thickTop="1" thickBot="1" x14ac:dyDescent="0.3">
      <c r="C5" s="92"/>
      <c r="D5" s="93"/>
      <c r="E5" s="328" t="s">
        <v>1227</v>
      </c>
    </row>
    <row r="6" spans="1:13" ht="47.25" customHeight="1" thickTop="1" thickBot="1" x14ac:dyDescent="0.3">
      <c r="C6" s="954" t="s">
        <v>133</v>
      </c>
      <c r="D6" s="955"/>
      <c r="E6" s="480" t="s">
        <v>410</v>
      </c>
    </row>
    <row r="7" spans="1:13" ht="31.5" thickTop="1" thickBot="1" x14ac:dyDescent="0.3">
      <c r="C7" s="95" t="s">
        <v>411</v>
      </c>
      <c r="D7" s="96" t="s">
        <v>412</v>
      </c>
      <c r="E7" s="97">
        <v>185270.49999999997</v>
      </c>
    </row>
    <row r="8" spans="1:13" ht="15.75" thickBot="1" x14ac:dyDescent="0.3">
      <c r="C8" s="95" t="s">
        <v>413</v>
      </c>
      <c r="D8" s="98" t="s">
        <v>414</v>
      </c>
      <c r="E8" s="20">
        <v>81.2</v>
      </c>
    </row>
    <row r="9" spans="1:13" ht="15.75" thickBot="1" x14ac:dyDescent="0.3">
      <c r="C9" s="95" t="s">
        <v>415</v>
      </c>
      <c r="D9" s="98" t="s">
        <v>416</v>
      </c>
      <c r="E9" s="20">
        <v>185189.29999999996</v>
      </c>
    </row>
    <row r="10" spans="1:13" ht="15.75" thickBot="1" x14ac:dyDescent="0.3">
      <c r="C10" s="87" t="s">
        <v>417</v>
      </c>
      <c r="D10" s="99" t="s">
        <v>418</v>
      </c>
      <c r="E10" s="20">
        <v>0</v>
      </c>
    </row>
    <row r="11" spans="1:13" ht="15.75" thickBot="1" x14ac:dyDescent="0.3">
      <c r="C11" s="87" t="s">
        <v>419</v>
      </c>
      <c r="D11" s="99" t="s">
        <v>420</v>
      </c>
      <c r="E11" s="20">
        <v>41930.1</v>
      </c>
    </row>
    <row r="12" spans="1:13" ht="60.75" thickBot="1" x14ac:dyDescent="0.3">
      <c r="C12" s="87" t="s">
        <v>421</v>
      </c>
      <c r="D12" s="99" t="s">
        <v>422</v>
      </c>
      <c r="E12" s="20">
        <v>1985.5</v>
      </c>
    </row>
    <row r="13" spans="1:13" ht="15.75" thickBot="1" x14ac:dyDescent="0.3">
      <c r="C13" s="87" t="s">
        <v>423</v>
      </c>
      <c r="D13" s="99" t="s">
        <v>424</v>
      </c>
      <c r="E13" s="20">
        <v>19977.099999999999</v>
      </c>
    </row>
    <row r="14" spans="1:13" ht="15.75" thickBot="1" x14ac:dyDescent="0.3">
      <c r="C14" s="87" t="s">
        <v>425</v>
      </c>
      <c r="D14" s="99" t="s">
        <v>426</v>
      </c>
      <c r="E14" s="20">
        <v>62197.1</v>
      </c>
    </row>
    <row r="15" spans="1:13" ht="15.75" thickBot="1" x14ac:dyDescent="0.3">
      <c r="C15" s="87" t="s">
        <v>427</v>
      </c>
      <c r="D15" s="99" t="s">
        <v>428</v>
      </c>
      <c r="E15" s="20">
        <v>9066.4</v>
      </c>
    </row>
    <row r="16" spans="1:13" ht="15.75" thickBot="1" x14ac:dyDescent="0.3">
      <c r="C16" s="87" t="s">
        <v>429</v>
      </c>
      <c r="D16" s="99" t="s">
        <v>430</v>
      </c>
      <c r="E16" s="20">
        <v>36354.199999999997</v>
      </c>
    </row>
    <row r="17" spans="3:5" ht="15.75" thickBot="1" x14ac:dyDescent="0.3">
      <c r="C17" s="87" t="s">
        <v>431</v>
      </c>
      <c r="D17" s="99" t="s">
        <v>432</v>
      </c>
      <c r="E17" s="20">
        <v>5413.6</v>
      </c>
    </row>
    <row r="18" spans="3:5" ht="30.75" thickBot="1" x14ac:dyDescent="0.3">
      <c r="C18" s="87" t="s">
        <v>433</v>
      </c>
      <c r="D18" s="99" t="s">
        <v>434</v>
      </c>
      <c r="E18" s="20">
        <v>8265.3000000000011</v>
      </c>
    </row>
  </sheetData>
  <mergeCells count="2">
    <mergeCell ref="C2:I3"/>
    <mergeCell ref="C6:D6"/>
  </mergeCells>
  <hyperlinks>
    <hyperlink ref="A1" location="'ÍNDICE TABLAS'!A1" display="ÍNDICE TABLAS" xr:uid="{00000000-0004-0000-1000-000000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90"/>
  <sheetViews>
    <sheetView showGridLines="0" zoomScaleNormal="100" workbookViewId="0">
      <pane ySplit="3" topLeftCell="A16" activePane="bottomLeft" state="frozen"/>
      <selection activeCell="Q15" sqref="Q15"/>
      <selection pane="bottomLeft" activeCell="B29" sqref="B29"/>
    </sheetView>
  </sheetViews>
  <sheetFormatPr baseColWidth="10" defaultColWidth="9" defaultRowHeight="18" x14ac:dyDescent="0.35"/>
  <cols>
    <col min="1" max="1" customWidth="true" style="582" width="8.140625" collapsed="true"/>
    <col min="2" max="2" customWidth="true" style="355" width="13.7109375" collapsed="true"/>
    <col min="3" max="3" customWidth="true" style="446" width="146.140625" collapsed="true"/>
    <col min="4" max="16384" style="356" width="9.0" collapsed="true"/>
  </cols>
  <sheetData>
    <row r="2" spans="1:3" ht="60" x14ac:dyDescent="0.35">
      <c r="A2" s="591" t="s">
        <v>0</v>
      </c>
    </row>
    <row r="3" spans="1:3" ht="30.95" customHeight="1" thickBot="1" x14ac:dyDescent="0.3">
      <c r="A3" s="478"/>
      <c r="B3" s="357" t="s">
        <v>979</v>
      </c>
      <c r="C3" s="357" t="s">
        <v>1</v>
      </c>
    </row>
    <row r="4" spans="1:3" ht="16.5" thickTop="1" thickBot="1" x14ac:dyDescent="0.3">
      <c r="B4" s="358"/>
      <c r="C4" s="447" t="s">
        <v>1179</v>
      </c>
    </row>
    <row r="5" spans="1:3" ht="19.5" thickTop="1" thickBot="1" x14ac:dyDescent="0.3">
      <c r="B5" s="359" t="s">
        <v>2</v>
      </c>
      <c r="C5" s="448" t="s">
        <v>3</v>
      </c>
    </row>
    <row r="6" spans="1:3" ht="15.75" thickBot="1" x14ac:dyDescent="0.3">
      <c r="B6" s="360"/>
      <c r="C6" s="449" t="s">
        <v>1180</v>
      </c>
    </row>
    <row r="7" spans="1:3" ht="19.5" thickTop="1" thickBot="1" x14ac:dyDescent="0.3">
      <c r="B7" s="359" t="s">
        <v>981</v>
      </c>
      <c r="C7" s="448" t="s">
        <v>989</v>
      </c>
    </row>
    <row r="8" spans="1:3" ht="29.25" thickBot="1" x14ac:dyDescent="0.3">
      <c r="B8" s="359" t="s">
        <v>983</v>
      </c>
      <c r="C8" s="445" t="s">
        <v>4</v>
      </c>
    </row>
    <row r="9" spans="1:3" ht="18.75" thickBot="1" x14ac:dyDescent="0.3">
      <c r="B9" s="359" t="s">
        <v>5</v>
      </c>
      <c r="C9" s="445" t="s">
        <v>6</v>
      </c>
    </row>
    <row r="10" spans="1:3" ht="18.75" thickBot="1" x14ac:dyDescent="0.3">
      <c r="B10" s="359" t="s">
        <v>7</v>
      </c>
      <c r="C10" s="448" t="s">
        <v>8</v>
      </c>
    </row>
    <row r="11" spans="1:3" ht="18.75" thickBot="1" x14ac:dyDescent="0.3">
      <c r="B11" s="359" t="s">
        <v>9</v>
      </c>
      <c r="C11" s="448" t="s">
        <v>990</v>
      </c>
    </row>
    <row r="12" spans="1:3" ht="18.75" thickBot="1" x14ac:dyDescent="0.3">
      <c r="B12" s="359" t="s">
        <v>10</v>
      </c>
      <c r="C12" s="448" t="s">
        <v>11</v>
      </c>
    </row>
    <row r="13" spans="1:3" ht="18.75" thickBot="1" x14ac:dyDescent="0.3">
      <c r="B13" s="359" t="s">
        <v>12</v>
      </c>
      <c r="C13" s="448" t="s">
        <v>13</v>
      </c>
    </row>
    <row r="14" spans="1:3" ht="18.75" thickBot="1" x14ac:dyDescent="0.3">
      <c r="B14" s="359" t="s">
        <v>14</v>
      </c>
      <c r="C14" s="448" t="s">
        <v>15</v>
      </c>
    </row>
    <row r="15" spans="1:3" ht="15.75" thickBot="1" x14ac:dyDescent="0.3">
      <c r="B15" s="360"/>
      <c r="C15" s="449" t="s">
        <v>1181</v>
      </c>
    </row>
    <row r="16" spans="1:3" ht="19.5" thickTop="1" thickBot="1" x14ac:dyDescent="0.3">
      <c r="B16" s="359" t="s">
        <v>16</v>
      </c>
      <c r="C16" s="448" t="s">
        <v>17</v>
      </c>
    </row>
    <row r="17" spans="2:3" ht="18.75" thickBot="1" x14ac:dyDescent="0.3">
      <c r="B17" s="359" t="s">
        <v>18</v>
      </c>
      <c r="C17" s="448" t="s">
        <v>19</v>
      </c>
    </row>
    <row r="18" spans="2:3" ht="18.75" thickBot="1" x14ac:dyDescent="0.3">
      <c r="B18" s="359" t="s">
        <v>20</v>
      </c>
      <c r="C18" s="448" t="s">
        <v>21</v>
      </c>
    </row>
    <row r="19" spans="2:3" ht="29.25" thickBot="1" x14ac:dyDescent="0.3">
      <c r="B19" s="359" t="s">
        <v>1283</v>
      </c>
      <c r="C19" s="448" t="s">
        <v>1189</v>
      </c>
    </row>
    <row r="20" spans="2:3" ht="18.75" thickBot="1" x14ac:dyDescent="0.3">
      <c r="B20" s="359" t="s">
        <v>23</v>
      </c>
      <c r="C20" s="448" t="s">
        <v>22</v>
      </c>
    </row>
    <row r="21" spans="2:3" ht="18.75" thickBot="1" x14ac:dyDescent="0.3">
      <c r="B21" s="359"/>
      <c r="C21" s="449" t="s">
        <v>1182</v>
      </c>
    </row>
    <row r="22" spans="2:3" ht="18.75" thickBot="1" x14ac:dyDescent="0.3">
      <c r="B22" s="359" t="s">
        <v>25</v>
      </c>
      <c r="C22" s="445" t="s">
        <v>24</v>
      </c>
    </row>
    <row r="23" spans="2:3" ht="18.75" thickBot="1" x14ac:dyDescent="0.3">
      <c r="B23" s="359" t="s">
        <v>27</v>
      </c>
      <c r="C23" s="445" t="s">
        <v>26</v>
      </c>
    </row>
    <row r="24" spans="2:3" ht="18.75" thickBot="1" x14ac:dyDescent="0.3">
      <c r="B24" s="359" t="s">
        <v>29</v>
      </c>
      <c r="C24" s="445" t="s">
        <v>28</v>
      </c>
    </row>
    <row r="25" spans="2:3" ht="18.75" thickBot="1" x14ac:dyDescent="0.3">
      <c r="B25" s="359" t="s">
        <v>31</v>
      </c>
      <c r="C25" s="445" t="s">
        <v>30</v>
      </c>
    </row>
    <row r="26" spans="2:3" ht="15.75" thickBot="1" x14ac:dyDescent="0.3">
      <c r="B26" s="360"/>
      <c r="C26" s="449" t="s">
        <v>1183</v>
      </c>
    </row>
    <row r="27" spans="2:3" ht="19.5" thickTop="1" thickBot="1" x14ac:dyDescent="0.3">
      <c r="B27" s="359" t="s">
        <v>33</v>
      </c>
      <c r="C27" s="445" t="s">
        <v>32</v>
      </c>
    </row>
    <row r="28" spans="2:3" ht="18.75" thickBot="1" x14ac:dyDescent="0.3">
      <c r="B28" s="359" t="s">
        <v>35</v>
      </c>
      <c r="C28" s="445" t="s">
        <v>34</v>
      </c>
    </row>
    <row r="29" spans="2:3" ht="18.75" thickBot="1" x14ac:dyDescent="0.3">
      <c r="B29" s="359" t="s">
        <v>37</v>
      </c>
      <c r="C29" s="445" t="s">
        <v>36</v>
      </c>
    </row>
    <row r="30" spans="2:3" ht="18.75" thickBot="1" x14ac:dyDescent="0.3">
      <c r="B30" s="359" t="s">
        <v>39</v>
      </c>
      <c r="C30" s="445" t="s">
        <v>38</v>
      </c>
    </row>
    <row r="31" spans="2:3" ht="18.75" thickBot="1" x14ac:dyDescent="0.3">
      <c r="B31" s="359" t="s">
        <v>41</v>
      </c>
      <c r="C31" s="445" t="s">
        <v>40</v>
      </c>
    </row>
    <row r="32" spans="2:3" ht="18.75" thickBot="1" x14ac:dyDescent="0.3">
      <c r="B32" s="359" t="s">
        <v>43</v>
      </c>
      <c r="C32" s="445" t="s">
        <v>42</v>
      </c>
    </row>
    <row r="33" spans="1:3" ht="18.75" thickBot="1" x14ac:dyDescent="0.3">
      <c r="B33" s="359" t="s">
        <v>45</v>
      </c>
      <c r="C33" s="445" t="s">
        <v>44</v>
      </c>
    </row>
    <row r="34" spans="1:3" ht="18.75" thickBot="1" x14ac:dyDescent="0.3">
      <c r="B34" s="359" t="s">
        <v>46</v>
      </c>
      <c r="C34" s="445" t="s">
        <v>1020</v>
      </c>
    </row>
    <row r="35" spans="1:3" ht="18.75" thickBot="1" x14ac:dyDescent="0.3">
      <c r="B35" s="359" t="s">
        <v>47</v>
      </c>
      <c r="C35" s="445" t="s">
        <v>1047</v>
      </c>
    </row>
    <row r="36" spans="1:3" ht="18.75" thickBot="1" x14ac:dyDescent="0.3">
      <c r="B36" s="359" t="s">
        <v>49</v>
      </c>
      <c r="C36" s="445" t="s">
        <v>1099</v>
      </c>
    </row>
    <row r="37" spans="1:3" ht="18.75" thickBot="1" x14ac:dyDescent="0.3">
      <c r="B37" s="359" t="s">
        <v>51</v>
      </c>
      <c r="C37" s="445" t="s">
        <v>1100</v>
      </c>
    </row>
    <row r="38" spans="1:3" ht="18.75" thickBot="1" x14ac:dyDescent="0.3">
      <c r="B38" s="359" t="s">
        <v>53</v>
      </c>
      <c r="C38" s="445" t="s">
        <v>48</v>
      </c>
    </row>
    <row r="39" spans="1:3" ht="18.75" thickBot="1" x14ac:dyDescent="0.3">
      <c r="B39" s="359" t="s">
        <v>55</v>
      </c>
      <c r="C39" s="445" t="s">
        <v>50</v>
      </c>
    </row>
    <row r="40" spans="1:3" ht="18.75" thickBot="1" x14ac:dyDescent="0.3">
      <c r="B40" s="359" t="s">
        <v>57</v>
      </c>
      <c r="C40" s="445" t="s">
        <v>52</v>
      </c>
    </row>
    <row r="41" spans="1:3" ht="18.75" thickBot="1" x14ac:dyDescent="0.3">
      <c r="A41" s="864"/>
      <c r="B41" s="359" t="s">
        <v>59</v>
      </c>
      <c r="C41" s="445" t="s">
        <v>54</v>
      </c>
    </row>
    <row r="42" spans="1:3" ht="18.75" thickBot="1" x14ac:dyDescent="0.3">
      <c r="B42" s="359" t="s">
        <v>60</v>
      </c>
      <c r="C42" s="445" t="s">
        <v>56</v>
      </c>
    </row>
    <row r="43" spans="1:3" ht="18.75" thickBot="1" x14ac:dyDescent="0.3">
      <c r="B43" s="359" t="s">
        <v>62</v>
      </c>
      <c r="C43" s="445" t="s">
        <v>58</v>
      </c>
    </row>
    <row r="44" spans="1:3" ht="18.75" thickBot="1" x14ac:dyDescent="0.3">
      <c r="B44" s="359" t="s">
        <v>64</v>
      </c>
      <c r="C44" s="445" t="s">
        <v>61</v>
      </c>
    </row>
    <row r="45" spans="1:3" ht="18.75" thickBot="1" x14ac:dyDescent="0.3">
      <c r="B45" s="359" t="s">
        <v>66</v>
      </c>
      <c r="C45" s="445" t="s">
        <v>63</v>
      </c>
    </row>
    <row r="46" spans="1:3" ht="18.75" thickBot="1" x14ac:dyDescent="0.3">
      <c r="B46" s="359" t="s">
        <v>67</v>
      </c>
      <c r="C46" s="445" t="s">
        <v>65</v>
      </c>
    </row>
    <row r="47" spans="1:3" ht="18.75" thickBot="1" x14ac:dyDescent="0.3">
      <c r="B47" s="359" t="s">
        <v>68</v>
      </c>
      <c r="C47" s="445" t="s">
        <v>1101</v>
      </c>
    </row>
    <row r="48" spans="1:3" ht="18.75" thickBot="1" x14ac:dyDescent="0.3">
      <c r="B48" s="359" t="s">
        <v>70</v>
      </c>
      <c r="C48" s="445" t="s">
        <v>1102</v>
      </c>
    </row>
    <row r="49" spans="1:3" ht="18.75" thickBot="1" x14ac:dyDescent="0.3">
      <c r="B49" s="359" t="s">
        <v>72</v>
      </c>
      <c r="C49" s="445" t="s">
        <v>69</v>
      </c>
    </row>
    <row r="50" spans="1:3" ht="18.75" thickBot="1" x14ac:dyDescent="0.3">
      <c r="B50" s="359" t="s">
        <v>74</v>
      </c>
      <c r="C50" s="445" t="s">
        <v>71</v>
      </c>
    </row>
    <row r="51" spans="1:3" ht="18.75" thickBot="1" x14ac:dyDescent="0.3">
      <c r="B51" s="359" t="s">
        <v>76</v>
      </c>
      <c r="C51" s="445" t="s">
        <v>73</v>
      </c>
    </row>
    <row r="52" spans="1:3" ht="18.75" thickBot="1" x14ac:dyDescent="0.3">
      <c r="B52" s="359" t="s">
        <v>78</v>
      </c>
      <c r="C52" s="445" t="s">
        <v>75</v>
      </c>
    </row>
    <row r="53" spans="1:3" ht="18.75" thickBot="1" x14ac:dyDescent="0.3">
      <c r="A53" s="864"/>
      <c r="B53" s="359" t="s">
        <v>80</v>
      </c>
      <c r="C53" s="445" t="s">
        <v>77</v>
      </c>
    </row>
    <row r="54" spans="1:3" ht="18.75" thickBot="1" x14ac:dyDescent="0.3">
      <c r="B54" s="359" t="s">
        <v>82</v>
      </c>
      <c r="C54" s="445" t="s">
        <v>79</v>
      </c>
    </row>
    <row r="55" spans="1:3" ht="18.75" thickBot="1" x14ac:dyDescent="0.3">
      <c r="B55" s="359" t="s">
        <v>84</v>
      </c>
      <c r="C55" s="445" t="s">
        <v>81</v>
      </c>
    </row>
    <row r="56" spans="1:3" ht="18.75" thickBot="1" x14ac:dyDescent="0.3">
      <c r="B56" s="359" t="s">
        <v>86</v>
      </c>
      <c r="C56" s="445" t="s">
        <v>83</v>
      </c>
    </row>
    <row r="57" spans="1:3" ht="18.75" thickBot="1" x14ac:dyDescent="0.3">
      <c r="B57" s="359" t="s">
        <v>88</v>
      </c>
      <c r="C57" s="445" t="s">
        <v>85</v>
      </c>
    </row>
    <row r="58" spans="1:3" ht="18.75" thickBot="1" x14ac:dyDescent="0.3">
      <c r="B58" s="359" t="s">
        <v>89</v>
      </c>
      <c r="C58" s="445" t="s">
        <v>87</v>
      </c>
    </row>
    <row r="59" spans="1:3" ht="18.75" thickBot="1" x14ac:dyDescent="0.3">
      <c r="B59" s="359" t="s">
        <v>91</v>
      </c>
      <c r="C59" s="445" t="s">
        <v>1433</v>
      </c>
    </row>
    <row r="60" spans="1:3" ht="18.75" thickBot="1" x14ac:dyDescent="0.3">
      <c r="B60" s="359" t="s">
        <v>92</v>
      </c>
      <c r="C60" s="445" t="s">
        <v>90</v>
      </c>
    </row>
    <row r="61" spans="1:3" ht="18.75" thickBot="1" x14ac:dyDescent="0.3">
      <c r="B61" s="359" t="s">
        <v>94</v>
      </c>
      <c r="C61" s="445" t="s">
        <v>1442</v>
      </c>
    </row>
    <row r="62" spans="1:3" ht="15.75" thickBot="1" x14ac:dyDescent="0.3">
      <c r="B62" s="360"/>
      <c r="C62" s="449" t="s">
        <v>1184</v>
      </c>
    </row>
    <row r="63" spans="1:3" ht="19.5" thickTop="1" thickBot="1" x14ac:dyDescent="0.3">
      <c r="B63" s="359" t="s">
        <v>96</v>
      </c>
      <c r="C63" s="445" t="s">
        <v>93</v>
      </c>
    </row>
    <row r="64" spans="1:3" ht="18.75" thickBot="1" x14ac:dyDescent="0.3">
      <c r="B64" s="359" t="s">
        <v>98</v>
      </c>
      <c r="C64" s="445" t="s">
        <v>95</v>
      </c>
    </row>
    <row r="65" spans="1:3" ht="18.75" thickBot="1" x14ac:dyDescent="0.3">
      <c r="B65" s="359" t="s">
        <v>100</v>
      </c>
      <c r="C65" s="445" t="s">
        <v>97</v>
      </c>
    </row>
    <row r="66" spans="1:3" ht="18.75" thickBot="1" x14ac:dyDescent="0.3">
      <c r="B66" s="359" t="s">
        <v>102</v>
      </c>
      <c r="C66" s="445" t="s">
        <v>99</v>
      </c>
    </row>
    <row r="67" spans="1:3" ht="18.75" thickBot="1" x14ac:dyDescent="0.3">
      <c r="B67" s="359" t="s">
        <v>104</v>
      </c>
      <c r="C67" s="445" t="s">
        <v>101</v>
      </c>
    </row>
    <row r="68" spans="1:3" ht="15.75" thickBot="1" x14ac:dyDescent="0.3">
      <c r="B68" s="360"/>
      <c r="C68" s="449" t="s">
        <v>1185</v>
      </c>
    </row>
    <row r="69" spans="1:3" ht="19.5" thickTop="1" thickBot="1" x14ac:dyDescent="0.3">
      <c r="A69" s="804"/>
      <c r="B69" s="359" t="s">
        <v>106</v>
      </c>
      <c r="C69" s="445" t="s">
        <v>103</v>
      </c>
    </row>
    <row r="70" spans="1:3" ht="15.75" thickBot="1" x14ac:dyDescent="0.3">
      <c r="B70" s="360"/>
      <c r="C70" s="449" t="s">
        <v>1186</v>
      </c>
    </row>
    <row r="71" spans="1:3" ht="19.5" thickTop="1" thickBot="1" x14ac:dyDescent="0.3">
      <c r="B71" s="359" t="s">
        <v>108</v>
      </c>
      <c r="C71" s="445" t="s">
        <v>105</v>
      </c>
    </row>
    <row r="72" spans="1:3" ht="15.75" thickBot="1" x14ac:dyDescent="0.3">
      <c r="B72" s="360"/>
      <c r="C72" s="449" t="s">
        <v>1187</v>
      </c>
    </row>
    <row r="73" spans="1:3" ht="19.5" thickTop="1" thickBot="1" x14ac:dyDescent="0.3">
      <c r="B73" s="361" t="s">
        <v>110</v>
      </c>
      <c r="C73" s="445" t="s">
        <v>107</v>
      </c>
    </row>
    <row r="74" spans="1:3" ht="18.75" thickBot="1" x14ac:dyDescent="0.3">
      <c r="B74" s="362" t="s">
        <v>112</v>
      </c>
      <c r="C74" s="445" t="s">
        <v>109</v>
      </c>
    </row>
    <row r="75" spans="1:3" ht="18.75" thickBot="1" x14ac:dyDescent="0.3">
      <c r="B75" s="361" t="s">
        <v>114</v>
      </c>
      <c r="C75" s="450" t="s">
        <v>111</v>
      </c>
    </row>
    <row r="76" spans="1:3" ht="15.75" thickBot="1" x14ac:dyDescent="0.3">
      <c r="B76" s="363"/>
      <c r="C76" s="451" t="s">
        <v>1188</v>
      </c>
    </row>
    <row r="77" spans="1:3" ht="19.5" thickTop="1" thickBot="1" x14ac:dyDescent="0.3">
      <c r="B77" s="359" t="s">
        <v>117</v>
      </c>
      <c r="C77" s="445" t="s">
        <v>113</v>
      </c>
    </row>
    <row r="78" spans="1:3" ht="18.75" thickBot="1" x14ac:dyDescent="0.3">
      <c r="B78" s="364" t="s">
        <v>119</v>
      </c>
      <c r="C78" s="445" t="s">
        <v>115</v>
      </c>
    </row>
    <row r="79" spans="1:3" ht="18.75" thickBot="1" x14ac:dyDescent="0.3">
      <c r="B79" s="364" t="s">
        <v>1103</v>
      </c>
      <c r="C79" s="445" t="s">
        <v>1104</v>
      </c>
    </row>
    <row r="80" spans="1:3" ht="15.75" thickBot="1" x14ac:dyDescent="0.3">
      <c r="B80" s="363"/>
      <c r="C80" s="449" t="s">
        <v>1234</v>
      </c>
    </row>
    <row r="81" spans="2:3" ht="19.5" thickTop="1" thickBot="1" x14ac:dyDescent="0.3">
      <c r="B81" s="359" t="s">
        <v>1284</v>
      </c>
      <c r="C81" s="524" t="s">
        <v>1235</v>
      </c>
    </row>
    <row r="82" spans="2:3" ht="18.75" thickBot="1" x14ac:dyDescent="0.3">
      <c r="B82" s="359" t="s">
        <v>1285</v>
      </c>
      <c r="C82" s="445" t="s">
        <v>1236</v>
      </c>
    </row>
    <row r="83" spans="2:3" ht="18.75" thickBot="1" x14ac:dyDescent="0.3">
      <c r="B83" s="359" t="s">
        <v>1286</v>
      </c>
      <c r="C83" s="525" t="s">
        <v>1237</v>
      </c>
    </row>
    <row r="84" spans="2:3" ht="15.75" thickBot="1" x14ac:dyDescent="0.3">
      <c r="B84" s="360"/>
      <c r="C84" s="449" t="s">
        <v>116</v>
      </c>
    </row>
    <row r="85" spans="2:3" ht="19.5" thickTop="1" thickBot="1" x14ac:dyDescent="0.3">
      <c r="B85" s="359" t="s">
        <v>1287</v>
      </c>
      <c r="C85" s="452" t="s">
        <v>118</v>
      </c>
    </row>
    <row r="86" spans="2:3" ht="18.75" thickBot="1" x14ac:dyDescent="0.3">
      <c r="B86" s="359" t="s">
        <v>1288</v>
      </c>
      <c r="C86" s="453" t="s">
        <v>120</v>
      </c>
    </row>
    <row r="87" spans="2:3" ht="15" x14ac:dyDescent="0.25">
      <c r="B87" s="356"/>
      <c r="C87" s="356"/>
    </row>
    <row r="88" spans="2:3" ht="15" x14ac:dyDescent="0.25">
      <c r="B88" s="356"/>
      <c r="C88" s="356"/>
    </row>
    <row r="89" spans="2:3" ht="15" x14ac:dyDescent="0.25">
      <c r="B89" s="356"/>
      <c r="C89" s="356"/>
    </row>
    <row r="90" spans="2:3" ht="15" x14ac:dyDescent="0.25">
      <c r="B90" s="356"/>
      <c r="C90" s="356"/>
    </row>
  </sheetData>
  <hyperlinks>
    <hyperlink ref="B5" location="'1'!A1" display=" Tabla 1 " xr:uid="{00000000-0004-0000-0000-000000000000}"/>
    <hyperlink ref="B8" location="'3'!A1" display=" Tabla 3" xr:uid="{00000000-0004-0000-0000-000002000000}"/>
    <hyperlink ref="B9" location="'4'!A1" display=" Tabla 4 " xr:uid="{00000000-0004-0000-0000-000003000000}"/>
    <hyperlink ref="B10" location="'5'!A1" display=" Tabla 5 " xr:uid="{00000000-0004-0000-0000-000004000000}"/>
    <hyperlink ref="B11" location="'6'!A1" display=" Tabla 6 " xr:uid="{00000000-0004-0000-0000-000005000000}"/>
    <hyperlink ref="B12" location="'7'!A1" display=" Tabla 7 " xr:uid="{00000000-0004-0000-0000-000006000000}"/>
    <hyperlink ref="B13" location="'8'!A1" display=" Tabla 8 " xr:uid="{00000000-0004-0000-0000-000007000000}"/>
    <hyperlink ref="B14" location="'9'!A1" display=" Tabla 9 " xr:uid="{00000000-0004-0000-0000-000008000000}"/>
    <hyperlink ref="B16" location="'10'!A1" display=" Tabla 10 " xr:uid="{00000000-0004-0000-0000-000009000000}"/>
    <hyperlink ref="B17" location="'11'!A1" display=" Tabla 11 " xr:uid="{00000000-0004-0000-0000-00000A000000}"/>
    <hyperlink ref="B18" location="'12'!A1" display=" Tabla 12 " xr:uid="{00000000-0004-0000-0000-00000B000000}"/>
    <hyperlink ref="B69" location="'59'!A1" display=" Tabla 59 " xr:uid="{00000000-0004-0000-0000-00003A000000}"/>
    <hyperlink ref="B7" location="'2'!A1" display=" Tabla 2" xr:uid="{66F29FAC-34D5-41F2-898A-3B89BACBFE1D}"/>
    <hyperlink ref="B86" location="'71'!A1" display="Tabla 71" xr:uid="{C88E0BEC-586B-4690-8C44-CCC72AD0D477}"/>
    <hyperlink ref="B28" location="'20'!A1" display=" Tabla 20 " xr:uid="{A482CBFD-E1F0-473C-87C2-23475F305226}"/>
    <hyperlink ref="B29" location="'21'!A1" display=" Tabla 21 " xr:uid="{1ACB69A1-92B5-45A3-B527-0CFEFF6B9274}"/>
    <hyperlink ref="B30" location="'22'!A1" display=" Tabla 22 " xr:uid="{F6EC6E4E-044D-45B5-BA33-7D8A5CB63E1A}"/>
    <hyperlink ref="B31" location="'23'!A1" display=" Tabla 23 " xr:uid="{D3059AF4-A0C1-4528-B9B2-ABAA927F22CF}"/>
    <hyperlink ref="B32" location="'24'!A1" display=" Tabla 24 " xr:uid="{610F5B4A-21D0-495D-A358-364021E87843}"/>
    <hyperlink ref="B33" location="'25'!A1" display=" Tabla 25 " xr:uid="{6695E809-0AA7-4D68-B552-9573F672C1D8}"/>
    <hyperlink ref="B34" location="'26'!A1" display=" Tabla 26 " xr:uid="{8703F803-B234-47F5-9BAC-AB923A4C96F1}"/>
    <hyperlink ref="B35" location="'27'!A1" display=" Tabla 27 " xr:uid="{745C516D-18CD-4A93-8B19-00DD01D8B052}"/>
    <hyperlink ref="B36" location="'28'!A1" display=" Tabla 28 " xr:uid="{D22FFE16-D008-4B6F-AC78-5217D76B52BE}"/>
    <hyperlink ref="B37" location="'29'!A1" display=" Tabla 29 " xr:uid="{AD183B94-BA63-4562-AF20-2EB2D9951211}"/>
    <hyperlink ref="B38" location="'30'!A1" display=" Tabla 30 " xr:uid="{D9799815-B23D-4CD2-8190-3E2B352A7BA4}"/>
    <hyperlink ref="B39" location="'31'!A1" display=" Tabla 31 " xr:uid="{0EF0CA8E-0F4B-4BFA-AB59-D1E647D2BD9D}"/>
    <hyperlink ref="B40" location="'32'!A1" display=" Tabla 32 " xr:uid="{4EC048C2-E9E2-4363-B8E8-02B9B409C38E}"/>
    <hyperlink ref="B41" location="'33'!A1" display=" Tabla 33 " xr:uid="{8DE7D916-8D66-408C-A870-7E7AFD69D1D2}"/>
    <hyperlink ref="B42" location="'34'!A1" display=" Tabla 34 " xr:uid="{0250D6B4-F964-4CDE-AFD8-19CF46716FD7}"/>
    <hyperlink ref="B43" location="'35'!A1" display=" Tabla 35 " xr:uid="{C981BEE5-F984-420B-81DE-08198475917C}"/>
    <hyperlink ref="B44" location="'36'!A1" display=" Tabla 36 " xr:uid="{1C87942E-FA22-4F60-B685-3220E5A12D1C}"/>
    <hyperlink ref="B45" location="'37'!A1" display=" Tabla 37 " xr:uid="{54CD0517-FBCC-49A1-ADE4-8C257C1BA1CA}"/>
    <hyperlink ref="B46" location="'38'!A1" display=" Tabla 38 " xr:uid="{EF6A5395-875C-4D42-99C7-571FFDA9BBC1}"/>
    <hyperlink ref="B47" location="'39'!A1" display=" Tabla 39 " xr:uid="{AF1E0C8D-7E49-48D9-9070-74A06A8638B5}"/>
    <hyperlink ref="B59" location="'51'!A1" display=" Tabla 51 " xr:uid="{00EB2A5B-7AB4-407D-A843-723AF7BE010F}"/>
    <hyperlink ref="B61" location="'53'!A1" display=" Tabla 53 " xr:uid="{D3E03E0E-1A7E-4B84-99FB-03825A0AEC60}"/>
    <hyperlink ref="B63" location="'54'!A1" display=" Tabla 54 " xr:uid="{A12B6D3D-46E5-45E0-BEB6-75CC85106445}"/>
    <hyperlink ref="B64" location="'55'!A1" display=" Tabla 55 " xr:uid="{67FFB58B-0CA7-4A4C-95E2-D764ADEACDF5}"/>
    <hyperlink ref="B65" location="'56'!A1" display=" Tabla 56 " xr:uid="{543545A9-1443-4DE4-9D52-7C5A1061A7FB}"/>
    <hyperlink ref="B66" location="'57'!A1" display=" Tabla 57 " xr:uid="{CE8801CB-E8D0-4DB5-8ABB-F32DF1B9BF08}"/>
    <hyperlink ref="B67" location="'58'!A1" display=" Tabla 58 " xr:uid="{547742D9-67A2-4D1B-80C1-24462F0D6FDB}"/>
    <hyperlink ref="B71" location="'60'!A1" display=" Tabla 60 " xr:uid="{7038F37E-640E-4466-81C4-626A6134B201}"/>
    <hyperlink ref="B73" location="'61'!A1" display=" Tabla 61 " xr:uid="{1B444E91-6F9D-4E2B-A97D-A666AFD0CF44}"/>
    <hyperlink ref="B74" location="'62'!A1" display=" Tabla 62 " xr:uid="{6CA2E059-8F06-4403-A8D4-C6DA9C5CE833}"/>
    <hyperlink ref="B75" location="'63'!A1" display=" Tabla 63 " xr:uid="{A53B86C5-5834-4528-8567-9FF406183A75}"/>
    <hyperlink ref="B77" location="'64'!A1" display=" Tabla 64 " xr:uid="{F29C4442-8544-4D55-8D73-73AD40044171}"/>
    <hyperlink ref="B78" location="'65'!A1" display=" Tabla 65 " xr:uid="{8FECDC29-D5C9-4626-9C6A-0D5D593963A6}"/>
    <hyperlink ref="B79" location="'66'!A1" display=" Tabla 66 " xr:uid="{7534AA06-FF21-47DD-9C28-EE2E92FD9A8D}"/>
    <hyperlink ref="B85" location="'70'!A1" display=" Tabla 70" xr:uid="{B1B31322-BFA0-4F5D-BF89-ADA2FF370869}"/>
    <hyperlink ref="B27" location="'19'!A1" display=" Tabla 19 " xr:uid="{00000000-0004-0000-0000-000011000000}"/>
    <hyperlink ref="B60" location="'52'!A1" display=" Tabla 52 " xr:uid="{F61725F4-5792-4531-B2F0-1AF3878B7736}"/>
    <hyperlink ref="B58" location="'50'!A1" display=" Tabla 50 " xr:uid="{4C862723-79AC-414C-B040-611BEB20878F}"/>
    <hyperlink ref="B57" location="'49'!A1" display=" Tabla 49 " xr:uid="{36518B54-9815-43CE-B383-85F0202AE86E}"/>
    <hyperlink ref="B56" location="'48'!A1" display=" Tabla 48 " xr:uid="{5BD251C6-FF51-4B65-B554-C53704D1FD81}"/>
    <hyperlink ref="B55" location="'47'!A1" display=" Tabla 47 " xr:uid="{41338599-61AD-4645-94A5-ADF6ED7AF866}"/>
    <hyperlink ref="B54" location="'46'!A1" display=" Tabla 46 " xr:uid="{B2979406-4389-4792-981F-5BA6B56F2FF3}"/>
    <hyperlink ref="B53" location="'45'!A1" display=" Tabla 45 " xr:uid="{E4C214B7-D9FF-4DA8-BCB8-C1A36B10515F}"/>
    <hyperlink ref="B52" location="'44'!A1" display=" Tabla 44 " xr:uid="{8BD3C1CD-1B0E-4D13-8AD4-0F87C9B7CBAF}"/>
    <hyperlink ref="B51" location="'43'!A1" display=" Tabla 43 " xr:uid="{E4E516A0-E297-4647-9FA0-E89C3734E25D}"/>
    <hyperlink ref="B50" location="'42'!A1" display=" Tabla 42 " xr:uid="{DC6CE500-82C8-486A-B225-BCD1A352D874}"/>
    <hyperlink ref="B49" location="'41'!A1" display=" Tabla 41 " xr:uid="{A19EFA8D-AA98-4A9C-83A9-C3A417422B44}"/>
    <hyperlink ref="B48" location="'40'!A1" display=" Tabla 40 " xr:uid="{51A16953-629F-4F46-9834-BFCBBA727F8F}"/>
    <hyperlink ref="B27" location="'19'!A1" display=" Tabla 19 " xr:uid="{51C39ED0-F27C-44C5-8B84-704CFE977C87}"/>
    <hyperlink ref="B25" location="'18'!A1" display=" Tabla 17 " xr:uid="{FDA133D9-E5D1-4D6C-BEF3-88A948D52556}"/>
    <hyperlink ref="B24" location="'17'!A1" display=" Tabla 17 " xr:uid="{C167A1F3-8668-4A40-8CC7-9371A78991FB}"/>
    <hyperlink ref="B23" location="'16'!A1" display=" Tabla 16 " xr:uid="{08B03F61-4D75-4A37-8EBF-6242FB41B78D}"/>
    <hyperlink ref="B22" location="'15'!A1" display=" Tabla 15 " xr:uid="{4C71D794-4286-4EDB-A39E-2AEA6C4A4E54}"/>
    <hyperlink ref="B20" location="'14'!A1" display=" Tabla 14 " xr:uid="{12E12379-26F6-4B56-BC0E-07BC34F77AB1}"/>
    <hyperlink ref="B19" location="'13'!A1" display=" Tabla 13" xr:uid="{67BAA65B-1288-4A61-9CC8-3BE836449AA8}"/>
    <hyperlink ref="B81" location="'67'!A1" display=" Tabla 67 " xr:uid="{728D93DC-5A04-49D7-9710-6381E8CF52B0}"/>
    <hyperlink ref="B82:B83" location="'66'!A1" display=" Tabla 66 " xr:uid="{169BDF91-4F49-4559-8CBE-76FC71C9896E}"/>
    <hyperlink ref="B82" location="'68'!A1" display=" Tabla 68" xr:uid="{75879D0E-EB87-46D3-ADBF-25826A40ECEC}"/>
    <hyperlink ref="B83" location="'69'!A1" display=" Tabla 69" xr:uid="{0348DA4B-036F-4BAE-A667-13AC29808D14}"/>
  </hyperlinks>
  <pageMargins left="0.7" right="0.7" top="0.75" bottom="0.75" header="0.3" footer="0.3"/>
  <pageSetup paperSize="9" scale="82" orientation="portrait" r:id="rId1"/>
  <colBreaks count="1" manualBreakCount="1">
    <brk id="2" max="79"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6"/>
  <sheetViews>
    <sheetView showGridLines="0" workbookViewId="0">
      <selection activeCell="I9" sqref="I9"/>
    </sheetView>
  </sheetViews>
  <sheetFormatPr baseColWidth="10" defaultRowHeight="15" x14ac:dyDescent="0.25"/>
  <cols>
    <col min="1" max="1" bestFit="true" customWidth="true" width="18.0" collapsed="true"/>
    <col min="2" max="2" customWidth="true" width="2.5703125" collapsed="true"/>
    <col min="3" max="3" customWidth="true" style="41" width="18.42578125" collapsed="true"/>
    <col min="4" max="4" customWidth="true" width="60.7109375" collapsed="true"/>
    <col min="5" max="5" style="100" width="10.7109375" collapsed="true"/>
  </cols>
  <sheetData>
    <row r="1" spans="1:6" ht="18" x14ac:dyDescent="0.25">
      <c r="A1" s="224" t="s">
        <v>0</v>
      </c>
      <c r="D1" s="1"/>
    </row>
    <row r="2" spans="1:6" s="15" customFormat="1" ht="51.75" customHeight="1" x14ac:dyDescent="0.5">
      <c r="A2" s="13" t="s">
        <v>478</v>
      </c>
      <c r="B2" s="13" t="s">
        <v>132</v>
      </c>
      <c r="C2" s="119" t="s">
        <v>477</v>
      </c>
      <c r="D2" s="14"/>
      <c r="E2" s="101"/>
    </row>
    <row r="3" spans="1:6" ht="15.75" thickBot="1" x14ac:dyDescent="0.3">
      <c r="D3" s="1"/>
    </row>
    <row r="4" spans="1:6" ht="15.75" thickTop="1" x14ac:dyDescent="0.25">
      <c r="C4" s="503"/>
      <c r="D4" s="504"/>
      <c r="E4" s="458" t="s">
        <v>1227</v>
      </c>
    </row>
    <row r="5" spans="1:6" ht="24.75" customHeight="1" thickBot="1" x14ac:dyDescent="0.3">
      <c r="C5" s="509" t="s">
        <v>133</v>
      </c>
      <c r="D5" s="510"/>
      <c r="E5" s="523" t="s">
        <v>410</v>
      </c>
      <c r="F5" s="181"/>
    </row>
    <row r="6" spans="1:6" ht="16.5" thickTop="1" thickBot="1" x14ac:dyDescent="0.3">
      <c r="C6" s="956" t="s">
        <v>435</v>
      </c>
      <c r="D6" s="957"/>
      <c r="E6" s="515"/>
      <c r="F6" s="181"/>
    </row>
    <row r="7" spans="1:6" ht="31.5" thickTop="1" thickBot="1" x14ac:dyDescent="0.3">
      <c r="C7" s="55">
        <v>1</v>
      </c>
      <c r="D7" s="192" t="s">
        <v>436</v>
      </c>
      <c r="E7" s="516">
        <v>197807.6</v>
      </c>
      <c r="F7" s="505"/>
    </row>
    <row r="8" spans="1:6" ht="18.75" thickBot="1" x14ac:dyDescent="0.3">
      <c r="C8" s="55">
        <v>2</v>
      </c>
      <c r="D8" s="192" t="s">
        <v>437</v>
      </c>
      <c r="E8" s="517">
        <v>-1365.9</v>
      </c>
      <c r="F8" s="505"/>
    </row>
    <row r="9" spans="1:6" ht="30.75" thickBot="1" x14ac:dyDescent="0.3">
      <c r="C9" s="55">
        <v>3</v>
      </c>
      <c r="D9" s="192" t="s">
        <v>438</v>
      </c>
      <c r="E9" s="518">
        <v>196441.7</v>
      </c>
      <c r="F9" s="505"/>
    </row>
    <row r="10" spans="1:6" ht="16.5" thickTop="1" thickBot="1" x14ac:dyDescent="0.3">
      <c r="C10" s="961" t="s">
        <v>1228</v>
      </c>
      <c r="D10" s="962"/>
      <c r="E10" s="598"/>
      <c r="F10" s="506"/>
    </row>
    <row r="11" spans="1:6" ht="31.5" thickTop="1" thickBot="1" x14ac:dyDescent="0.3">
      <c r="C11" s="55">
        <v>4</v>
      </c>
      <c r="D11" s="192" t="s">
        <v>439</v>
      </c>
      <c r="E11" s="519">
        <v>1139.5999999999999</v>
      </c>
      <c r="F11" s="505"/>
    </row>
    <row r="12" spans="1:6" ht="30.75" thickBot="1" x14ac:dyDescent="0.3">
      <c r="C12" s="55">
        <v>5</v>
      </c>
      <c r="D12" s="192" t="s">
        <v>440</v>
      </c>
      <c r="E12" s="517">
        <v>616.6</v>
      </c>
      <c r="F12" s="505"/>
    </row>
    <row r="13" spans="1:6" ht="18.75" thickBot="1" x14ac:dyDescent="0.3">
      <c r="C13" s="55" t="s">
        <v>441</v>
      </c>
      <c r="D13" s="192" t="s">
        <v>442</v>
      </c>
      <c r="E13" s="517">
        <v>0</v>
      </c>
      <c r="F13" s="505"/>
    </row>
    <row r="14" spans="1:6" ht="30.75" thickBot="1" x14ac:dyDescent="0.3">
      <c r="C14" s="55">
        <v>6</v>
      </c>
      <c r="D14" s="192" t="s">
        <v>443</v>
      </c>
      <c r="E14" s="517">
        <v>0</v>
      </c>
      <c r="F14" s="505"/>
    </row>
    <row r="15" spans="1:6" ht="30.75" thickBot="1" x14ac:dyDescent="0.3">
      <c r="C15" s="55">
        <v>7</v>
      </c>
      <c r="D15" s="192" t="s">
        <v>444</v>
      </c>
      <c r="E15" s="517">
        <v>-1999</v>
      </c>
      <c r="F15" s="505"/>
    </row>
    <row r="16" spans="1:6" ht="30.75" thickBot="1" x14ac:dyDescent="0.3">
      <c r="C16" s="55">
        <v>8</v>
      </c>
      <c r="D16" s="192" t="s">
        <v>445</v>
      </c>
      <c r="E16" s="517">
        <v>0</v>
      </c>
      <c r="F16" s="505"/>
    </row>
    <row r="17" spans="3:6" ht="18.75" thickBot="1" x14ac:dyDescent="0.3">
      <c r="C17" s="55">
        <v>9</v>
      </c>
      <c r="D17" s="192" t="s">
        <v>446</v>
      </c>
      <c r="E17" s="517">
        <v>0</v>
      </c>
      <c r="F17" s="505"/>
    </row>
    <row r="18" spans="3:6" ht="30.75" thickBot="1" x14ac:dyDescent="0.3">
      <c r="C18" s="55">
        <v>10</v>
      </c>
      <c r="D18" s="192" t="s">
        <v>447</v>
      </c>
      <c r="E18" s="517">
        <v>0</v>
      </c>
      <c r="F18" s="505"/>
    </row>
    <row r="19" spans="3:6" ht="18.75" thickBot="1" x14ac:dyDescent="0.3">
      <c r="C19" s="56">
        <v>11</v>
      </c>
      <c r="D19" s="511" t="s">
        <v>448</v>
      </c>
      <c r="E19" s="520">
        <v>-242.80000000000018</v>
      </c>
      <c r="F19" s="505"/>
    </row>
    <row r="20" spans="3:6" ht="16.5" thickTop="1" thickBot="1" x14ac:dyDescent="0.3">
      <c r="C20" s="963" t="s">
        <v>449</v>
      </c>
      <c r="D20" s="964"/>
      <c r="E20" s="599"/>
      <c r="F20" s="506"/>
    </row>
    <row r="21" spans="3:6" ht="31.5" thickTop="1" thickBot="1" x14ac:dyDescent="0.3">
      <c r="C21" s="55">
        <v>12</v>
      </c>
      <c r="D21" s="192" t="s">
        <v>450</v>
      </c>
      <c r="E21" s="516">
        <v>2934.9</v>
      </c>
      <c r="F21" s="505"/>
    </row>
    <row r="22" spans="3:6" ht="30.75" thickBot="1" x14ac:dyDescent="0.3">
      <c r="C22" s="55">
        <v>13</v>
      </c>
      <c r="D22" s="192" t="s">
        <v>451</v>
      </c>
      <c r="E22" s="517">
        <v>0</v>
      </c>
      <c r="F22" s="505"/>
    </row>
    <row r="23" spans="3:6" ht="18.75" thickBot="1" x14ac:dyDescent="0.3">
      <c r="C23" s="55">
        <v>14</v>
      </c>
      <c r="D23" s="192" t="s">
        <v>452</v>
      </c>
      <c r="E23" s="517">
        <v>4592.3</v>
      </c>
      <c r="F23" s="505"/>
    </row>
    <row r="24" spans="3:6" ht="30.75" thickBot="1" x14ac:dyDescent="0.3">
      <c r="C24" s="55" t="s">
        <v>453</v>
      </c>
      <c r="D24" s="192" t="s">
        <v>454</v>
      </c>
      <c r="E24" s="517">
        <v>0</v>
      </c>
      <c r="F24" s="505"/>
    </row>
    <row r="25" spans="3:6" ht="18.75" thickBot="1" x14ac:dyDescent="0.3">
      <c r="C25" s="55">
        <v>15</v>
      </c>
      <c r="D25" s="192" t="s">
        <v>455</v>
      </c>
      <c r="E25" s="517">
        <v>0</v>
      </c>
      <c r="F25" s="505"/>
    </row>
    <row r="26" spans="3:6" ht="30.75" thickBot="1" x14ac:dyDescent="0.3">
      <c r="C26" s="55" t="s">
        <v>456</v>
      </c>
      <c r="D26" s="192" t="s">
        <v>457</v>
      </c>
      <c r="E26" s="517">
        <v>0</v>
      </c>
      <c r="F26" s="505"/>
    </row>
    <row r="27" spans="3:6" ht="18.75" thickBot="1" x14ac:dyDescent="0.3">
      <c r="C27" s="56">
        <v>16</v>
      </c>
      <c r="D27" s="511" t="s">
        <v>458</v>
      </c>
      <c r="E27" s="520">
        <v>7527.2000000000007</v>
      </c>
      <c r="F27" s="505"/>
    </row>
    <row r="28" spans="3:6" ht="16.5" thickTop="1" thickBot="1" x14ac:dyDescent="0.3">
      <c r="C28" s="965" t="s">
        <v>1229</v>
      </c>
      <c r="D28" s="966"/>
      <c r="E28" s="600"/>
      <c r="F28" s="506"/>
    </row>
    <row r="29" spans="3:6" ht="19.5" thickTop="1" thickBot="1" x14ac:dyDescent="0.3">
      <c r="C29" s="55">
        <v>17</v>
      </c>
      <c r="D29" s="192" t="s">
        <v>459</v>
      </c>
      <c r="E29" s="516">
        <v>39407.4</v>
      </c>
      <c r="F29" s="505"/>
    </row>
    <row r="30" spans="3:6" ht="18.75" thickBot="1" x14ac:dyDescent="0.3">
      <c r="C30" s="55">
        <v>18</v>
      </c>
      <c r="D30" s="192" t="s">
        <v>460</v>
      </c>
      <c r="E30" s="517">
        <v>-27991</v>
      </c>
      <c r="F30" s="505"/>
    </row>
    <row r="31" spans="3:6" ht="18.75" thickBot="1" x14ac:dyDescent="0.3">
      <c r="C31" s="56">
        <v>19</v>
      </c>
      <c r="D31" s="511" t="s">
        <v>461</v>
      </c>
      <c r="E31" s="520">
        <v>11416.400000000001</v>
      </c>
      <c r="F31" s="505"/>
    </row>
    <row r="32" spans="3:6" ht="27.75" customHeight="1" thickTop="1" thickBot="1" x14ac:dyDescent="0.3">
      <c r="C32" s="967" t="s">
        <v>1230</v>
      </c>
      <c r="D32" s="968"/>
      <c r="E32" s="600"/>
      <c r="F32" s="506"/>
    </row>
    <row r="33" spans="3:8" ht="46.5" thickTop="1" thickBot="1" x14ac:dyDescent="0.3">
      <c r="C33" s="55" t="s">
        <v>462</v>
      </c>
      <c r="D33" s="192" t="s">
        <v>463</v>
      </c>
      <c r="E33" s="516">
        <v>0</v>
      </c>
      <c r="F33" s="505"/>
    </row>
    <row r="34" spans="3:8" ht="30.75" thickBot="1" x14ac:dyDescent="0.3">
      <c r="C34" s="55" t="s">
        <v>464</v>
      </c>
      <c r="D34" s="192" t="s">
        <v>465</v>
      </c>
      <c r="E34" s="601">
        <v>-11171.2</v>
      </c>
      <c r="F34" s="505"/>
    </row>
    <row r="35" spans="3:8" ht="16.5" thickTop="1" thickBot="1" x14ac:dyDescent="0.3">
      <c r="C35" s="956" t="s">
        <v>466</v>
      </c>
      <c r="D35" s="957"/>
      <c r="E35" s="602"/>
      <c r="F35" s="506"/>
    </row>
    <row r="36" spans="3:8" ht="19.5" thickTop="1" thickBot="1" x14ac:dyDescent="0.3">
      <c r="C36" s="55">
        <v>20</v>
      </c>
      <c r="D36" s="192" t="s">
        <v>467</v>
      </c>
      <c r="E36" s="519">
        <v>12889.6</v>
      </c>
      <c r="F36" s="505"/>
    </row>
    <row r="37" spans="3:8" ht="30.75" thickBot="1" x14ac:dyDescent="0.3">
      <c r="C37" s="56">
        <v>21</v>
      </c>
      <c r="D37" s="511" t="s">
        <v>468</v>
      </c>
      <c r="E37" s="520">
        <v>203971.30000000002</v>
      </c>
      <c r="F37" s="505"/>
    </row>
    <row r="38" spans="3:8" ht="16.5" thickTop="1" thickBot="1" x14ac:dyDescent="0.3">
      <c r="C38" s="958" t="s">
        <v>1231</v>
      </c>
      <c r="D38" s="959"/>
      <c r="E38" s="603"/>
      <c r="F38" s="506"/>
    </row>
    <row r="39" spans="3:8" ht="19.5" thickTop="1" thickBot="1" x14ac:dyDescent="0.3">
      <c r="C39" s="55">
        <v>22</v>
      </c>
      <c r="D39" s="192" t="s">
        <v>1220</v>
      </c>
      <c r="E39" s="521">
        <v>6.3193204141955256E-2</v>
      </c>
      <c r="F39" s="505"/>
    </row>
    <row r="40" spans="3:8" ht="30.75" thickBot="1" x14ac:dyDescent="0.3">
      <c r="C40" s="55" t="s">
        <v>1232</v>
      </c>
      <c r="D40" s="192" t="s">
        <v>1233</v>
      </c>
      <c r="E40" s="522">
        <v>5.9911918844486788E-2</v>
      </c>
      <c r="F40" s="506"/>
    </row>
    <row r="41" spans="3:8" ht="19.5" thickTop="1" thickBot="1" x14ac:dyDescent="0.3">
      <c r="C41" s="958" t="s">
        <v>470</v>
      </c>
      <c r="D41" s="959"/>
      <c r="E41" s="603"/>
      <c r="F41" s="505"/>
    </row>
    <row r="42" spans="3:8" ht="25.9" customHeight="1" thickTop="1" thickBot="1" x14ac:dyDescent="0.3">
      <c r="C42" s="512" t="s">
        <v>471</v>
      </c>
      <c r="D42" s="192" t="s">
        <v>472</v>
      </c>
      <c r="E42" s="604" t="s">
        <v>473</v>
      </c>
      <c r="F42" s="505"/>
    </row>
    <row r="43" spans="3:8" ht="30.75" thickBot="1" x14ac:dyDescent="0.3">
      <c r="C43" s="513" t="s">
        <v>474</v>
      </c>
      <c r="D43" s="514" t="s">
        <v>475</v>
      </c>
      <c r="E43" s="605">
        <v>0</v>
      </c>
      <c r="F43" s="181"/>
    </row>
    <row r="44" spans="3:8" ht="15.75" thickTop="1" x14ac:dyDescent="0.25">
      <c r="C44" s="507"/>
      <c r="D44" s="181"/>
      <c r="E44" s="508"/>
      <c r="F44" s="181"/>
    </row>
    <row r="45" spans="3:8" x14ac:dyDescent="0.25">
      <c r="C45" s="507"/>
      <c r="D45" s="181"/>
      <c r="E45" s="508"/>
      <c r="F45" s="181"/>
    </row>
    <row r="46" spans="3:8" ht="34.9" customHeight="1" x14ac:dyDescent="0.25">
      <c r="C46" s="960" t="s">
        <v>1224</v>
      </c>
      <c r="D46" s="960"/>
      <c r="E46" s="960"/>
      <c r="F46" s="960"/>
      <c r="G46" s="960"/>
      <c r="H46" s="960"/>
    </row>
  </sheetData>
  <mergeCells count="9">
    <mergeCell ref="C35:D35"/>
    <mergeCell ref="C38:D38"/>
    <mergeCell ref="C41:D41"/>
    <mergeCell ref="C46:H46"/>
    <mergeCell ref="C6:D6"/>
    <mergeCell ref="C10:D10"/>
    <mergeCell ref="C20:D20"/>
    <mergeCell ref="C28:D28"/>
    <mergeCell ref="C32:D32"/>
  </mergeCells>
  <hyperlinks>
    <hyperlink ref="A1" location="'ÍNDICE TABLAS'!A1" display="ÍNDICE TABLAS" xr:uid="{00000000-0004-0000-1100-000000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1"/>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39.42578125" collapsed="true"/>
    <col min="4" max="5" customWidth="true" width="15.28515625" collapsed="true"/>
  </cols>
  <sheetData>
    <row r="1" spans="1:10" ht="18" x14ac:dyDescent="0.25">
      <c r="A1" s="224" t="s">
        <v>0</v>
      </c>
      <c r="D1" s="1"/>
    </row>
    <row r="2" spans="1:10" s="15" customFormat="1" ht="37.5" x14ac:dyDescent="0.5">
      <c r="A2" s="13" t="s">
        <v>525</v>
      </c>
      <c r="B2" s="13" t="s">
        <v>132</v>
      </c>
      <c r="C2" s="13" t="s">
        <v>507</v>
      </c>
      <c r="D2" s="14"/>
    </row>
    <row r="3" spans="1:10" x14ac:dyDescent="0.25">
      <c r="D3" s="1"/>
    </row>
    <row r="4" spans="1:10" ht="60.75" thickBot="1" x14ac:dyDescent="0.35">
      <c r="C4" s="366" t="s">
        <v>479</v>
      </c>
      <c r="D4" s="319" t="s">
        <v>480</v>
      </c>
      <c r="E4" s="319" t="s">
        <v>481</v>
      </c>
    </row>
    <row r="5" spans="1:10" ht="16.5" thickTop="1" thickBot="1" x14ac:dyDescent="0.3">
      <c r="C5" s="7" t="s">
        <v>482</v>
      </c>
      <c r="D5" s="719">
        <v>917.798</v>
      </c>
      <c r="E5" s="619">
        <v>1004.19</v>
      </c>
      <c r="I5" s="802"/>
      <c r="J5" s="802"/>
    </row>
    <row r="6" spans="1:10" ht="15.75" thickBot="1" x14ac:dyDescent="0.3">
      <c r="C6" s="17" t="s">
        <v>483</v>
      </c>
      <c r="D6" s="619">
        <v>29687.472000000002</v>
      </c>
      <c r="E6" s="619">
        <v>29706.440999999999</v>
      </c>
      <c r="I6" s="802"/>
      <c r="J6" s="802"/>
    </row>
    <row r="7" spans="1:10" ht="15.75" thickBot="1" x14ac:dyDescent="0.3">
      <c r="C7" s="17" t="s">
        <v>484</v>
      </c>
      <c r="D7" s="619">
        <v>68923.816000000006</v>
      </c>
      <c r="E7" s="619">
        <v>68908.289999999994</v>
      </c>
      <c r="I7" s="802"/>
      <c r="J7" s="802"/>
    </row>
    <row r="8" spans="1:10" ht="15.75" thickBot="1" x14ac:dyDescent="0.3">
      <c r="C8" s="102" t="s">
        <v>485</v>
      </c>
      <c r="D8" s="619">
        <v>5548.6679999999997</v>
      </c>
      <c r="E8" s="619">
        <v>5413.8289999999997</v>
      </c>
      <c r="I8" s="802"/>
      <c r="J8" s="802"/>
    </row>
    <row r="9" spans="1:10" ht="15.75" thickBot="1" x14ac:dyDescent="0.3">
      <c r="C9" s="102" t="s">
        <v>486</v>
      </c>
      <c r="D9" s="619">
        <v>23988.638999999999</v>
      </c>
      <c r="E9" s="619">
        <v>23782.19</v>
      </c>
      <c r="I9" s="802"/>
      <c r="J9" s="802"/>
    </row>
    <row r="10" spans="1:10" ht="15.75" thickBot="1" x14ac:dyDescent="0.3">
      <c r="C10" s="17" t="s">
        <v>487</v>
      </c>
      <c r="D10" s="619">
        <v>67414.773000000001</v>
      </c>
      <c r="E10" s="619">
        <v>62849.038999999997</v>
      </c>
      <c r="I10" s="802"/>
      <c r="J10" s="802"/>
    </row>
    <row r="11" spans="1:10" ht="15.75" thickBot="1" x14ac:dyDescent="0.3">
      <c r="C11" s="17" t="s">
        <v>488</v>
      </c>
      <c r="D11" s="619">
        <v>54603.588000000003</v>
      </c>
      <c r="E11" s="619">
        <v>49997.894999999997</v>
      </c>
      <c r="I11" s="802"/>
      <c r="J11" s="802"/>
    </row>
    <row r="12" spans="1:10" ht="15.75" thickBot="1" x14ac:dyDescent="0.3">
      <c r="C12" s="102" t="s">
        <v>489</v>
      </c>
      <c r="D12" s="619">
        <v>1348.152</v>
      </c>
      <c r="E12" s="619">
        <v>1374.6189999999999</v>
      </c>
      <c r="I12" s="802"/>
      <c r="J12" s="802"/>
    </row>
    <row r="13" spans="1:10" ht="15.75" thickBot="1" x14ac:dyDescent="0.3">
      <c r="C13" s="102" t="s">
        <v>490</v>
      </c>
      <c r="D13" s="619">
        <v>53255.436000000002</v>
      </c>
      <c r="E13" s="619">
        <v>48623.275000000001</v>
      </c>
      <c r="I13" s="802"/>
      <c r="J13" s="802"/>
    </row>
    <row r="14" spans="1:10" ht="15.75" thickBot="1" x14ac:dyDescent="0.3">
      <c r="C14" s="17" t="s">
        <v>491</v>
      </c>
      <c r="D14" s="619">
        <v>5166.1610000000001</v>
      </c>
      <c r="E14" s="619">
        <v>5121.7359999999999</v>
      </c>
      <c r="I14" s="802"/>
      <c r="J14" s="802"/>
    </row>
    <row r="15" spans="1:10" ht="15.75" thickBot="1" x14ac:dyDescent="0.3">
      <c r="C15" s="17" t="s">
        <v>492</v>
      </c>
      <c r="D15" s="619">
        <v>7645.0240000000003</v>
      </c>
      <c r="E15" s="619">
        <v>7729.4089999999997</v>
      </c>
      <c r="I15" s="802"/>
      <c r="J15" s="802"/>
    </row>
    <row r="16" spans="1:10" ht="15.75" thickBot="1" x14ac:dyDescent="0.3">
      <c r="C16" s="102" t="s">
        <v>489</v>
      </c>
      <c r="D16" s="619">
        <v>3160.4879999999998</v>
      </c>
      <c r="E16" s="619">
        <v>3128.643</v>
      </c>
      <c r="I16" s="802"/>
      <c r="J16" s="802"/>
    </row>
    <row r="17" spans="3:10" ht="15.75" thickBot="1" x14ac:dyDescent="0.3">
      <c r="C17" s="102" t="s">
        <v>490</v>
      </c>
      <c r="D17" s="619">
        <v>4484.5360000000001</v>
      </c>
      <c r="E17" s="619">
        <v>4600.7659999999996</v>
      </c>
      <c r="I17" s="802"/>
      <c r="J17" s="802"/>
    </row>
    <row r="18" spans="3:10" ht="15.75" thickBot="1" x14ac:dyDescent="0.3">
      <c r="C18" s="103" t="s">
        <v>493</v>
      </c>
      <c r="D18" s="720">
        <v>269.79599999999999</v>
      </c>
      <c r="E18" s="720">
        <v>293.29399999999998</v>
      </c>
      <c r="I18" s="802"/>
      <c r="J18" s="802"/>
    </row>
    <row r="19" spans="3:10" ht="16.5" thickTop="1" thickBot="1" x14ac:dyDescent="0.3">
      <c r="C19" s="104" t="s">
        <v>494</v>
      </c>
      <c r="D19" s="721">
        <v>167213.65599999999</v>
      </c>
      <c r="E19" s="721">
        <v>162761.253</v>
      </c>
      <c r="I19" s="802"/>
      <c r="J19" s="802"/>
    </row>
    <row r="20" spans="3:10" ht="16.5" thickTop="1" thickBot="1" x14ac:dyDescent="0.3">
      <c r="C20" s="17" t="s">
        <v>482</v>
      </c>
      <c r="D20" s="619">
        <v>47278.358999999997</v>
      </c>
      <c r="E20" s="619">
        <v>51171.305999999997</v>
      </c>
      <c r="I20" s="802"/>
      <c r="J20" s="802"/>
    </row>
    <row r="21" spans="3:10" ht="15.75" thickBot="1" x14ac:dyDescent="0.3">
      <c r="C21" s="17" t="s">
        <v>495</v>
      </c>
      <c r="D21" s="619">
        <v>5085.2610000000004</v>
      </c>
      <c r="E21" s="619">
        <v>4557.6819999999998</v>
      </c>
      <c r="I21" s="802"/>
      <c r="J21" s="802"/>
    </row>
    <row r="22" spans="3:10" ht="15.75" thickBot="1" x14ac:dyDescent="0.3">
      <c r="C22" s="17" t="s">
        <v>496</v>
      </c>
      <c r="D22" s="619">
        <v>3121.502</v>
      </c>
      <c r="E22" s="619">
        <v>2975.9070000000002</v>
      </c>
      <c r="I22" s="802"/>
      <c r="J22" s="802"/>
    </row>
    <row r="23" spans="3:10" ht="15.75" thickBot="1" x14ac:dyDescent="0.3">
      <c r="C23" s="17" t="s">
        <v>497</v>
      </c>
      <c r="D23" s="619">
        <v>8.32</v>
      </c>
      <c r="E23" s="619">
        <v>8.32</v>
      </c>
      <c r="I23" s="802"/>
      <c r="J23" s="802"/>
    </row>
    <row r="24" spans="3:10" ht="15.75" thickBot="1" x14ac:dyDescent="0.3">
      <c r="C24" s="17" t="s">
        <v>498</v>
      </c>
      <c r="D24" s="619">
        <v>0</v>
      </c>
      <c r="E24" s="619">
        <v>0</v>
      </c>
      <c r="I24" s="802"/>
      <c r="J24" s="802"/>
    </row>
    <row r="25" spans="3:10" ht="15.75" thickBot="1" x14ac:dyDescent="0.3">
      <c r="C25" s="17" t="s">
        <v>483</v>
      </c>
      <c r="D25" s="619">
        <v>997.22199999999998</v>
      </c>
      <c r="E25" s="619">
        <v>1431.912</v>
      </c>
      <c r="I25" s="802"/>
      <c r="J25" s="802"/>
    </row>
    <row r="26" spans="3:10" ht="15.75" thickBot="1" x14ac:dyDescent="0.3">
      <c r="C26" s="17" t="s">
        <v>484</v>
      </c>
      <c r="D26" s="619">
        <v>240.79900000000001</v>
      </c>
      <c r="E26" s="619">
        <v>241.43799999999999</v>
      </c>
      <c r="I26" s="802"/>
      <c r="J26" s="802"/>
    </row>
    <row r="27" spans="3:10" ht="15.75" thickBot="1" x14ac:dyDescent="0.3">
      <c r="C27" s="102" t="s">
        <v>486</v>
      </c>
      <c r="D27" s="619">
        <v>240.79900000000001</v>
      </c>
      <c r="E27" s="619">
        <v>241.43799999999999</v>
      </c>
      <c r="I27" s="802"/>
      <c r="J27" s="802"/>
    </row>
    <row r="28" spans="3:10" ht="15.75" thickBot="1" x14ac:dyDescent="0.3">
      <c r="C28" s="17" t="s">
        <v>487</v>
      </c>
      <c r="D28" s="619">
        <v>1865.32</v>
      </c>
      <c r="E28" s="619">
        <v>2799.13</v>
      </c>
      <c r="I28" s="802"/>
      <c r="J28" s="802"/>
    </row>
    <row r="29" spans="3:10" ht="15.75" thickBot="1" x14ac:dyDescent="0.3">
      <c r="C29" s="102" t="s">
        <v>486</v>
      </c>
      <c r="D29" s="619">
        <v>762.01300000000003</v>
      </c>
      <c r="E29" s="619">
        <v>829.84199999999998</v>
      </c>
      <c r="I29" s="802"/>
      <c r="J29" s="802"/>
    </row>
    <row r="30" spans="3:10" ht="30.75" thickBot="1" x14ac:dyDescent="0.3">
      <c r="C30" s="17" t="s">
        <v>499</v>
      </c>
      <c r="D30" s="619">
        <v>9562.9750000000004</v>
      </c>
      <c r="E30" s="619">
        <v>13835.135</v>
      </c>
      <c r="I30" s="802"/>
      <c r="J30" s="802"/>
    </row>
    <row r="31" spans="3:10" ht="15.75" thickBot="1" x14ac:dyDescent="0.3">
      <c r="C31" s="102" t="s">
        <v>486</v>
      </c>
      <c r="D31" s="619">
        <v>654.20799999999997</v>
      </c>
      <c r="E31" s="619">
        <v>681.72400000000005</v>
      </c>
      <c r="I31" s="802"/>
      <c r="J31" s="802"/>
    </row>
    <row r="32" spans="3:10" ht="15.75" thickBot="1" x14ac:dyDescent="0.3">
      <c r="C32" s="17" t="s">
        <v>500</v>
      </c>
      <c r="D32" s="619">
        <v>735.26400000000001</v>
      </c>
      <c r="E32" s="619">
        <v>902.51199999999994</v>
      </c>
      <c r="I32" s="802"/>
      <c r="J32" s="802"/>
    </row>
    <row r="33" spans="3:10" ht="30.75" thickBot="1" x14ac:dyDescent="0.3">
      <c r="C33" s="17" t="s">
        <v>501</v>
      </c>
      <c r="D33" s="619">
        <v>80.444999999999993</v>
      </c>
      <c r="E33" s="619">
        <v>56.145000000000003</v>
      </c>
      <c r="I33" s="802"/>
      <c r="J33" s="802"/>
    </row>
    <row r="34" spans="3:10" ht="15.75" thickBot="1" x14ac:dyDescent="0.3">
      <c r="C34" s="17" t="s">
        <v>502</v>
      </c>
      <c r="D34" s="619">
        <v>0</v>
      </c>
      <c r="E34" s="619">
        <v>0</v>
      </c>
      <c r="I34" s="802"/>
      <c r="J34" s="802"/>
    </row>
    <row r="35" spans="3:10" ht="30.75" thickBot="1" x14ac:dyDescent="0.3">
      <c r="C35" s="17" t="s">
        <v>1109</v>
      </c>
      <c r="D35" s="619">
        <v>0</v>
      </c>
      <c r="E35" s="619">
        <v>0</v>
      </c>
      <c r="I35" s="802"/>
      <c r="J35" s="802"/>
    </row>
    <row r="36" spans="3:10" ht="15.75" thickBot="1" x14ac:dyDescent="0.3">
      <c r="C36" s="17" t="s">
        <v>504</v>
      </c>
      <c r="D36" s="619">
        <v>0</v>
      </c>
      <c r="E36" s="619">
        <v>0</v>
      </c>
      <c r="I36" s="802"/>
      <c r="J36" s="802"/>
    </row>
    <row r="37" spans="3:10" ht="15.75" thickBot="1" x14ac:dyDescent="0.3">
      <c r="C37" s="17" t="s">
        <v>493</v>
      </c>
      <c r="D37" s="619">
        <v>268.95800000000003</v>
      </c>
      <c r="E37" s="619">
        <v>255.24799999999999</v>
      </c>
      <c r="I37" s="802"/>
      <c r="J37" s="802"/>
    </row>
    <row r="38" spans="3:10" ht="15.75" thickBot="1" x14ac:dyDescent="0.3">
      <c r="C38" s="7" t="s">
        <v>505</v>
      </c>
      <c r="D38" s="719">
        <v>8213.0849999999991</v>
      </c>
      <c r="E38" s="619">
        <v>9606.5439999999999</v>
      </c>
      <c r="I38" s="802"/>
      <c r="J38" s="802"/>
    </row>
    <row r="39" spans="3:10" ht="15.75" thickBot="1" x14ac:dyDescent="0.3">
      <c r="C39" s="48" t="s">
        <v>506</v>
      </c>
      <c r="D39" s="722">
        <v>77457.510999999999</v>
      </c>
      <c r="E39" s="722">
        <v>87841.277000000002</v>
      </c>
      <c r="I39" s="802"/>
      <c r="J39" s="802"/>
    </row>
    <row r="40" spans="3:10" ht="16.5" thickTop="1" thickBot="1" x14ac:dyDescent="0.3">
      <c r="C40" s="48" t="s">
        <v>390</v>
      </c>
      <c r="D40" s="722">
        <v>244671.16699999999</v>
      </c>
      <c r="E40" s="722">
        <v>250602.53099999999</v>
      </c>
      <c r="I40" s="802"/>
      <c r="J40" s="802"/>
    </row>
    <row r="41" spans="3:10" ht="15.75" thickTop="1" x14ac:dyDescent="0.25"/>
  </sheetData>
  <hyperlinks>
    <hyperlink ref="A1" location="'ÍNDICE TABLAS'!A1" display="ÍNDICE TABLAS" xr:uid="{00000000-0004-0000-1200-000000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30"/>
  <sheetViews>
    <sheetView showGridLines="0" zoomScaleNormal="100" workbookViewId="0">
      <selection activeCell="Q10" sqref="Q10"/>
    </sheetView>
  </sheetViews>
  <sheetFormatPr baseColWidth="10" defaultRowHeight="15" x14ac:dyDescent="0.25"/>
  <cols>
    <col min="1" max="1" bestFit="true" customWidth="true" width="18.140625" collapsed="true"/>
    <col min="2" max="2" customWidth="true" width="2.5703125" collapsed="true"/>
    <col min="3" max="3" customWidth="true" width="36.5703125" collapsed="true"/>
  </cols>
  <sheetData>
    <row r="1" spans="1:16" ht="18" x14ac:dyDescent="0.25">
      <c r="A1" s="224" t="s">
        <v>0</v>
      </c>
      <c r="D1" s="1"/>
    </row>
    <row r="2" spans="1:16" s="15" customFormat="1" ht="37.5" x14ac:dyDescent="0.5">
      <c r="A2" s="13" t="s">
        <v>526</v>
      </c>
      <c r="B2" s="13" t="s">
        <v>132</v>
      </c>
      <c r="C2" s="13" t="s">
        <v>524</v>
      </c>
      <c r="D2" s="14"/>
    </row>
    <row r="3" spans="1:16" ht="15.75" thickBot="1" x14ac:dyDescent="0.3">
      <c r="D3" s="1"/>
    </row>
    <row r="4" spans="1:16" ht="15.4" customHeight="1" thickTop="1" thickBot="1" x14ac:dyDescent="0.3">
      <c r="C4" s="327"/>
      <c r="D4" s="969" t="s">
        <v>508</v>
      </c>
      <c r="E4" s="969"/>
      <c r="F4" s="969"/>
      <c r="G4" s="969"/>
      <c r="H4" s="969"/>
      <c r="I4" s="969"/>
      <c r="J4" s="969"/>
      <c r="K4" s="969" t="s">
        <v>509</v>
      </c>
      <c r="L4" s="969"/>
      <c r="M4" s="969"/>
      <c r="N4" s="969"/>
      <c r="O4" s="970" t="s">
        <v>510</v>
      </c>
      <c r="P4" s="971" t="s">
        <v>390</v>
      </c>
    </row>
    <row r="5" spans="1:16" ht="61.5" thickTop="1" thickBot="1" x14ac:dyDescent="0.35">
      <c r="C5" s="366" t="s">
        <v>511</v>
      </c>
      <c r="D5" s="319" t="s">
        <v>512</v>
      </c>
      <c r="E5" s="105" t="s">
        <v>513</v>
      </c>
      <c r="F5" s="105" t="s">
        <v>514</v>
      </c>
      <c r="G5" s="105" t="s">
        <v>515</v>
      </c>
      <c r="H5" s="105" t="s">
        <v>516</v>
      </c>
      <c r="I5" s="105" t="s">
        <v>517</v>
      </c>
      <c r="J5" s="105" t="s">
        <v>518</v>
      </c>
      <c r="K5" s="319" t="s">
        <v>519</v>
      </c>
      <c r="L5" s="105" t="s">
        <v>520</v>
      </c>
      <c r="M5" s="105" t="s">
        <v>521</v>
      </c>
      <c r="N5" s="105" t="s">
        <v>522</v>
      </c>
      <c r="O5" s="917"/>
      <c r="P5" s="972"/>
    </row>
    <row r="6" spans="1:16" ht="16.5" thickTop="1" thickBot="1" x14ac:dyDescent="0.3">
      <c r="C6" s="17" t="s">
        <v>482</v>
      </c>
      <c r="D6" s="723">
        <v>917.798</v>
      </c>
      <c r="E6" s="619">
        <v>917.798</v>
      </c>
      <c r="F6" s="619">
        <v>0</v>
      </c>
      <c r="G6" s="619">
        <v>0</v>
      </c>
      <c r="H6" s="619">
        <v>0</v>
      </c>
      <c r="I6" s="619">
        <v>0</v>
      </c>
      <c r="J6" s="724">
        <v>0</v>
      </c>
      <c r="K6" s="723">
        <v>0</v>
      </c>
      <c r="L6" s="619">
        <v>0</v>
      </c>
      <c r="M6" s="619">
        <v>0</v>
      </c>
      <c r="N6" s="724">
        <v>0</v>
      </c>
      <c r="O6" s="725">
        <v>0</v>
      </c>
      <c r="P6" s="723">
        <v>917.798</v>
      </c>
    </row>
    <row r="7" spans="1:16" ht="15.75" thickBot="1" x14ac:dyDescent="0.3">
      <c r="C7" s="17" t="s">
        <v>483</v>
      </c>
      <c r="D7" s="723">
        <v>29408.262999999999</v>
      </c>
      <c r="E7" s="619">
        <v>21072.984</v>
      </c>
      <c r="F7" s="619">
        <v>3434.3339999999998</v>
      </c>
      <c r="G7" s="619">
        <v>4102.491</v>
      </c>
      <c r="H7" s="619">
        <v>0.95199999999999996</v>
      </c>
      <c r="I7" s="619">
        <v>562.88499999999999</v>
      </c>
      <c r="J7" s="724">
        <v>234.61600000000001</v>
      </c>
      <c r="K7" s="723">
        <v>58.017000000000003</v>
      </c>
      <c r="L7" s="619">
        <v>54.420999999999999</v>
      </c>
      <c r="M7" s="619">
        <v>0.46800000000000003</v>
      </c>
      <c r="N7" s="724">
        <v>3.129</v>
      </c>
      <c r="O7" s="725">
        <v>221.19200000000001</v>
      </c>
      <c r="P7" s="723">
        <v>29687.472000000002</v>
      </c>
    </row>
    <row r="8" spans="1:16" ht="15.75" thickBot="1" x14ac:dyDescent="0.3">
      <c r="C8" s="17" t="s">
        <v>484</v>
      </c>
      <c r="D8" s="723">
        <v>68162.152000000002</v>
      </c>
      <c r="E8" s="619">
        <v>64430.495000000003</v>
      </c>
      <c r="F8" s="619">
        <v>394.13299999999998</v>
      </c>
      <c r="G8" s="619">
        <v>306.96899999999999</v>
      </c>
      <c r="H8" s="619">
        <v>107.9</v>
      </c>
      <c r="I8" s="619">
        <v>651.66600000000005</v>
      </c>
      <c r="J8" s="724">
        <v>2270.9899999999998</v>
      </c>
      <c r="K8" s="723">
        <v>432.976</v>
      </c>
      <c r="L8" s="619">
        <v>228.73099999999999</v>
      </c>
      <c r="M8" s="619">
        <v>155.29400000000001</v>
      </c>
      <c r="N8" s="724">
        <v>48.951000000000001</v>
      </c>
      <c r="O8" s="725">
        <v>328.68799999999999</v>
      </c>
      <c r="P8" s="723">
        <v>68923.816000000006</v>
      </c>
    </row>
    <row r="9" spans="1:16" ht="15.75" thickBot="1" x14ac:dyDescent="0.3">
      <c r="C9" s="17" t="s">
        <v>487</v>
      </c>
      <c r="D9" s="723">
        <v>67152.741999999998</v>
      </c>
      <c r="E9" s="619">
        <v>66390.323000000004</v>
      </c>
      <c r="F9" s="619">
        <v>47.975999999999999</v>
      </c>
      <c r="G9" s="619">
        <v>369.78300000000002</v>
      </c>
      <c r="H9" s="619">
        <v>19.792999999999999</v>
      </c>
      <c r="I9" s="619">
        <v>95.230999999999995</v>
      </c>
      <c r="J9" s="724">
        <v>229.63499999999999</v>
      </c>
      <c r="K9" s="723">
        <v>77.241</v>
      </c>
      <c r="L9" s="619">
        <v>53.124000000000002</v>
      </c>
      <c r="M9" s="619">
        <v>15.535</v>
      </c>
      <c r="N9" s="724">
        <v>8.5820000000000007</v>
      </c>
      <c r="O9" s="725">
        <v>184.79</v>
      </c>
      <c r="P9" s="723">
        <v>67414.773000000001</v>
      </c>
    </row>
    <row r="10" spans="1:16" ht="15.75" thickBot="1" x14ac:dyDescent="0.3">
      <c r="C10" s="17" t="s">
        <v>493</v>
      </c>
      <c r="D10" s="723">
        <v>251.30099999999999</v>
      </c>
      <c r="E10" s="619">
        <v>250.834</v>
      </c>
      <c r="F10" s="619">
        <v>0</v>
      </c>
      <c r="G10" s="619">
        <v>0</v>
      </c>
      <c r="H10" s="619">
        <v>0</v>
      </c>
      <c r="I10" s="619">
        <v>0</v>
      </c>
      <c r="J10" s="724">
        <v>0.46700000000000003</v>
      </c>
      <c r="K10" s="723">
        <v>18.495000000000001</v>
      </c>
      <c r="L10" s="619">
        <v>18.495000000000001</v>
      </c>
      <c r="M10" s="619">
        <v>0</v>
      </c>
      <c r="N10" s="724">
        <v>0</v>
      </c>
      <c r="O10" s="725">
        <v>0</v>
      </c>
      <c r="P10" s="723">
        <v>269.79599999999999</v>
      </c>
    </row>
    <row r="11" spans="1:16" ht="15.75" thickBot="1" x14ac:dyDescent="0.3">
      <c r="C11" s="48" t="s">
        <v>494</v>
      </c>
      <c r="D11" s="722">
        <v>165892.25599999999</v>
      </c>
      <c r="E11" s="722">
        <v>153062.43400000001</v>
      </c>
      <c r="F11" s="722">
        <v>3876.4430000000002</v>
      </c>
      <c r="G11" s="722">
        <v>4779.2430000000004</v>
      </c>
      <c r="H11" s="722">
        <v>128.64500000000001</v>
      </c>
      <c r="I11" s="722">
        <v>1309.7829999999999</v>
      </c>
      <c r="J11" s="726">
        <v>2735.7080000000001</v>
      </c>
      <c r="K11" s="722">
        <v>586.73</v>
      </c>
      <c r="L11" s="722">
        <v>354.77100000000002</v>
      </c>
      <c r="M11" s="722">
        <v>171.29599999999999</v>
      </c>
      <c r="N11" s="726">
        <v>60.661999999999999</v>
      </c>
      <c r="O11" s="726">
        <v>734.67</v>
      </c>
      <c r="P11" s="722">
        <v>167213.65599999999</v>
      </c>
    </row>
    <row r="12" spans="1:16" ht="16.5" thickTop="1" thickBot="1" x14ac:dyDescent="0.3">
      <c r="C12" s="17" t="s">
        <v>482</v>
      </c>
      <c r="D12" s="723">
        <v>47217.063000000002</v>
      </c>
      <c r="E12" s="619">
        <v>41232.745000000003</v>
      </c>
      <c r="F12" s="619">
        <v>289.24299999999999</v>
      </c>
      <c r="G12" s="619">
        <v>0</v>
      </c>
      <c r="H12" s="619">
        <v>5695.0749999999998</v>
      </c>
      <c r="I12" s="619">
        <v>0</v>
      </c>
      <c r="J12" s="724">
        <v>0</v>
      </c>
      <c r="K12" s="723">
        <v>0</v>
      </c>
      <c r="L12" s="619">
        <v>0</v>
      </c>
      <c r="M12" s="619">
        <v>0</v>
      </c>
      <c r="N12" s="724">
        <v>0</v>
      </c>
      <c r="O12" s="725">
        <v>61.296999999999997</v>
      </c>
      <c r="P12" s="723">
        <v>47278.358999999997</v>
      </c>
    </row>
    <row r="13" spans="1:16" ht="30.75" thickBot="1" x14ac:dyDescent="0.3">
      <c r="C13" s="17" t="s">
        <v>495</v>
      </c>
      <c r="D13" s="723">
        <v>5085.2610000000004</v>
      </c>
      <c r="E13" s="619">
        <v>5085.2610000000004</v>
      </c>
      <c r="F13" s="619">
        <v>0</v>
      </c>
      <c r="G13" s="619">
        <v>0</v>
      </c>
      <c r="H13" s="619">
        <v>0</v>
      </c>
      <c r="I13" s="619">
        <v>0</v>
      </c>
      <c r="J13" s="724">
        <v>0</v>
      </c>
      <c r="K13" s="723">
        <v>0</v>
      </c>
      <c r="L13" s="619">
        <v>0</v>
      </c>
      <c r="M13" s="619">
        <v>0</v>
      </c>
      <c r="N13" s="724">
        <v>0</v>
      </c>
      <c r="O13" s="725">
        <v>0</v>
      </c>
      <c r="P13" s="723">
        <v>5085.2610000000004</v>
      </c>
    </row>
    <row r="14" spans="1:16" ht="15.75" thickBot="1" x14ac:dyDescent="0.3">
      <c r="C14" s="17" t="s">
        <v>496</v>
      </c>
      <c r="D14" s="723">
        <v>3080.636</v>
      </c>
      <c r="E14" s="619">
        <v>3080.636</v>
      </c>
      <c r="F14" s="619">
        <v>0</v>
      </c>
      <c r="G14" s="619">
        <v>0</v>
      </c>
      <c r="H14" s="619">
        <v>0</v>
      </c>
      <c r="I14" s="619">
        <v>0</v>
      </c>
      <c r="J14" s="724">
        <v>0</v>
      </c>
      <c r="K14" s="723">
        <v>0</v>
      </c>
      <c r="L14" s="619">
        <v>0</v>
      </c>
      <c r="M14" s="619">
        <v>0</v>
      </c>
      <c r="N14" s="724">
        <v>0</v>
      </c>
      <c r="O14" s="725">
        <v>40.866</v>
      </c>
      <c r="P14" s="723">
        <v>3121.502</v>
      </c>
    </row>
    <row r="15" spans="1:16" ht="15.75" thickBot="1" x14ac:dyDescent="0.3">
      <c r="C15" s="17" t="s">
        <v>497</v>
      </c>
      <c r="D15" s="723">
        <v>8.32</v>
      </c>
      <c r="E15" s="619">
        <v>0</v>
      </c>
      <c r="F15" s="619">
        <v>0</v>
      </c>
      <c r="G15" s="619">
        <v>8.32</v>
      </c>
      <c r="H15" s="619">
        <v>0</v>
      </c>
      <c r="I15" s="619">
        <v>0</v>
      </c>
      <c r="J15" s="724">
        <v>0</v>
      </c>
      <c r="K15" s="723">
        <v>0</v>
      </c>
      <c r="L15" s="619">
        <v>0</v>
      </c>
      <c r="M15" s="619">
        <v>0</v>
      </c>
      <c r="N15" s="724">
        <v>0</v>
      </c>
      <c r="O15" s="725">
        <v>0</v>
      </c>
      <c r="P15" s="723">
        <v>8.32</v>
      </c>
    </row>
    <row r="16" spans="1:16" ht="15.75" thickBot="1" x14ac:dyDescent="0.3">
      <c r="C16" s="17" t="s">
        <v>498</v>
      </c>
      <c r="D16" s="723">
        <v>0</v>
      </c>
      <c r="E16" s="619">
        <v>0</v>
      </c>
      <c r="F16" s="619">
        <v>0</v>
      </c>
      <c r="G16" s="619">
        <v>0</v>
      </c>
      <c r="H16" s="619">
        <v>0</v>
      </c>
      <c r="I16" s="619">
        <v>0</v>
      </c>
      <c r="J16" s="724">
        <v>0</v>
      </c>
      <c r="K16" s="723">
        <v>0</v>
      </c>
      <c r="L16" s="619">
        <v>0</v>
      </c>
      <c r="M16" s="619">
        <v>0</v>
      </c>
      <c r="N16" s="724">
        <v>0</v>
      </c>
      <c r="O16" s="725">
        <v>0</v>
      </c>
      <c r="P16" s="723">
        <v>0</v>
      </c>
    </row>
    <row r="17" spans="3:16" ht="15.75" thickBot="1" x14ac:dyDescent="0.3">
      <c r="C17" s="17" t="s">
        <v>483</v>
      </c>
      <c r="D17" s="723">
        <v>997.22199999999998</v>
      </c>
      <c r="E17" s="619">
        <v>419.24299999999999</v>
      </c>
      <c r="F17" s="619">
        <v>144.43899999999999</v>
      </c>
      <c r="G17" s="619">
        <v>335.06799999999998</v>
      </c>
      <c r="H17" s="619">
        <v>0</v>
      </c>
      <c r="I17" s="619">
        <v>98.471999999999994</v>
      </c>
      <c r="J17" s="724">
        <v>0</v>
      </c>
      <c r="K17" s="723">
        <v>0</v>
      </c>
      <c r="L17" s="619">
        <v>0</v>
      </c>
      <c r="M17" s="619">
        <v>0</v>
      </c>
      <c r="N17" s="724">
        <v>0</v>
      </c>
      <c r="O17" s="725">
        <v>0</v>
      </c>
      <c r="P17" s="723">
        <v>997.22199999999998</v>
      </c>
    </row>
    <row r="18" spans="3:16" ht="15.75" thickBot="1" x14ac:dyDescent="0.3">
      <c r="C18" s="17" t="s">
        <v>484</v>
      </c>
      <c r="D18" s="723">
        <v>240.79900000000001</v>
      </c>
      <c r="E18" s="619">
        <v>239.98400000000001</v>
      </c>
      <c r="F18" s="619">
        <v>0</v>
      </c>
      <c r="G18" s="619">
        <v>0</v>
      </c>
      <c r="H18" s="619">
        <v>0.81499999999999995</v>
      </c>
      <c r="I18" s="619">
        <v>0</v>
      </c>
      <c r="J18" s="724">
        <v>0</v>
      </c>
      <c r="K18" s="723">
        <v>0</v>
      </c>
      <c r="L18" s="619">
        <v>0</v>
      </c>
      <c r="M18" s="619">
        <v>0</v>
      </c>
      <c r="N18" s="724">
        <v>0</v>
      </c>
      <c r="O18" s="725">
        <v>0</v>
      </c>
      <c r="P18" s="723">
        <v>240.79900000000001</v>
      </c>
    </row>
    <row r="19" spans="3:16" ht="15.75" thickBot="1" x14ac:dyDescent="0.3">
      <c r="C19" s="17" t="s">
        <v>487</v>
      </c>
      <c r="D19" s="723">
        <v>1862.451</v>
      </c>
      <c r="E19" s="619">
        <v>1845.85</v>
      </c>
      <c r="F19" s="619">
        <v>0.26800000000000002</v>
      </c>
      <c r="G19" s="619">
        <v>10.625999999999999</v>
      </c>
      <c r="H19" s="619">
        <v>9.1999999999999998E-2</v>
      </c>
      <c r="I19" s="619">
        <v>1.905</v>
      </c>
      <c r="J19" s="724">
        <v>3.7090000000000001</v>
      </c>
      <c r="K19" s="723">
        <v>0.58899999999999997</v>
      </c>
      <c r="L19" s="619">
        <v>0.21</v>
      </c>
      <c r="M19" s="619">
        <v>0.06</v>
      </c>
      <c r="N19" s="724">
        <v>0.318</v>
      </c>
      <c r="O19" s="725">
        <v>2.2799999999999998</v>
      </c>
      <c r="P19" s="723">
        <v>1865.32</v>
      </c>
    </row>
    <row r="20" spans="3:16" ht="30.75" thickBot="1" x14ac:dyDescent="0.3">
      <c r="C20" s="17" t="s">
        <v>523</v>
      </c>
      <c r="D20" s="723">
        <v>9507.1980000000003</v>
      </c>
      <c r="E20" s="619">
        <v>9247.4349999999995</v>
      </c>
      <c r="F20" s="619">
        <v>9.3710000000000004</v>
      </c>
      <c r="G20" s="619">
        <v>151.99600000000001</v>
      </c>
      <c r="H20" s="619">
        <v>2.1579999999999999</v>
      </c>
      <c r="I20" s="619">
        <v>28.248999999999999</v>
      </c>
      <c r="J20" s="724">
        <v>67.989000000000004</v>
      </c>
      <c r="K20" s="723">
        <v>8.0370000000000008</v>
      </c>
      <c r="L20" s="619">
        <v>4.8109999999999999</v>
      </c>
      <c r="M20" s="619">
        <v>1.1950000000000001</v>
      </c>
      <c r="N20" s="724">
        <v>2.0299999999999998</v>
      </c>
      <c r="O20" s="725">
        <v>47.74</v>
      </c>
      <c r="P20" s="723">
        <v>9562.9750000000004</v>
      </c>
    </row>
    <row r="21" spans="3:16" ht="15.75" thickBot="1" x14ac:dyDescent="0.3">
      <c r="C21" s="17" t="s">
        <v>500</v>
      </c>
      <c r="D21" s="723">
        <v>729.69200000000001</v>
      </c>
      <c r="E21" s="619">
        <v>707.94</v>
      </c>
      <c r="F21" s="619">
        <v>0.24299999999999999</v>
      </c>
      <c r="G21" s="619">
        <v>15.474</v>
      </c>
      <c r="H21" s="619">
        <v>7.6999999999999999E-2</v>
      </c>
      <c r="I21" s="619">
        <v>0.28299999999999997</v>
      </c>
      <c r="J21" s="724">
        <v>5.6749999999999998</v>
      </c>
      <c r="K21" s="723">
        <v>0.14399999999999999</v>
      </c>
      <c r="L21" s="619">
        <v>0.02</v>
      </c>
      <c r="M21" s="619">
        <v>0</v>
      </c>
      <c r="N21" s="724">
        <v>0.124</v>
      </c>
      <c r="O21" s="725">
        <v>5.4279999999999999</v>
      </c>
      <c r="P21" s="723">
        <v>735.26400000000001</v>
      </c>
    </row>
    <row r="22" spans="3:16" ht="30.75" thickBot="1" x14ac:dyDescent="0.3">
      <c r="C22" s="17" t="s">
        <v>501</v>
      </c>
      <c r="D22" s="723">
        <v>80.444999999999993</v>
      </c>
      <c r="E22" s="619">
        <v>80.313999999999993</v>
      </c>
      <c r="F22" s="619">
        <v>0</v>
      </c>
      <c r="G22" s="619">
        <v>2.7E-2</v>
      </c>
      <c r="H22" s="619">
        <v>0</v>
      </c>
      <c r="I22" s="619">
        <v>0.104</v>
      </c>
      <c r="J22" s="724">
        <v>0</v>
      </c>
      <c r="K22" s="723">
        <v>0</v>
      </c>
      <c r="L22" s="619">
        <v>0</v>
      </c>
      <c r="M22" s="619">
        <v>0</v>
      </c>
      <c r="N22" s="724">
        <v>0</v>
      </c>
      <c r="O22" s="725">
        <v>0</v>
      </c>
      <c r="P22" s="723">
        <v>80.444999999999993</v>
      </c>
    </row>
    <row r="23" spans="3:16" ht="15.75" thickBot="1" x14ac:dyDescent="0.3">
      <c r="C23" s="17" t="s">
        <v>502</v>
      </c>
      <c r="D23" s="723">
        <v>0</v>
      </c>
      <c r="E23" s="619">
        <v>0</v>
      </c>
      <c r="F23" s="619">
        <v>0</v>
      </c>
      <c r="G23" s="619">
        <v>0</v>
      </c>
      <c r="H23" s="619">
        <v>0</v>
      </c>
      <c r="I23" s="619">
        <v>0</v>
      </c>
      <c r="J23" s="724">
        <v>0</v>
      </c>
      <c r="K23" s="723">
        <v>0</v>
      </c>
      <c r="L23" s="619">
        <v>0</v>
      </c>
      <c r="M23" s="619">
        <v>0</v>
      </c>
      <c r="N23" s="724">
        <v>0</v>
      </c>
      <c r="O23" s="725">
        <v>0</v>
      </c>
      <c r="P23" s="723">
        <v>0</v>
      </c>
    </row>
    <row r="24" spans="3:16" ht="30.75" thickBot="1" x14ac:dyDescent="0.3">
      <c r="C24" s="17" t="s">
        <v>503</v>
      </c>
      <c r="D24" s="723">
        <v>0</v>
      </c>
      <c r="E24" s="619">
        <v>0</v>
      </c>
      <c r="F24" s="619">
        <v>0</v>
      </c>
      <c r="G24" s="619">
        <v>0</v>
      </c>
      <c r="H24" s="619">
        <v>0</v>
      </c>
      <c r="I24" s="619">
        <v>0</v>
      </c>
      <c r="J24" s="724">
        <v>0</v>
      </c>
      <c r="K24" s="723">
        <v>0</v>
      </c>
      <c r="L24" s="619">
        <v>0</v>
      </c>
      <c r="M24" s="619">
        <v>0</v>
      </c>
      <c r="N24" s="724">
        <v>0</v>
      </c>
      <c r="O24" s="725">
        <v>0</v>
      </c>
      <c r="P24" s="723">
        <v>0</v>
      </c>
    </row>
    <row r="25" spans="3:16" ht="15.75" thickBot="1" x14ac:dyDescent="0.3">
      <c r="C25" s="17" t="s">
        <v>504</v>
      </c>
      <c r="D25" s="723">
        <v>0</v>
      </c>
      <c r="E25" s="619">
        <v>0</v>
      </c>
      <c r="F25" s="619">
        <v>0</v>
      </c>
      <c r="G25" s="619">
        <v>0</v>
      </c>
      <c r="H25" s="619">
        <v>0</v>
      </c>
      <c r="I25" s="619">
        <v>0</v>
      </c>
      <c r="J25" s="724">
        <v>0</v>
      </c>
      <c r="K25" s="723">
        <v>0</v>
      </c>
      <c r="L25" s="619">
        <v>0</v>
      </c>
      <c r="M25" s="619">
        <v>0</v>
      </c>
      <c r="N25" s="724">
        <v>0</v>
      </c>
      <c r="O25" s="725">
        <v>0</v>
      </c>
      <c r="P25" s="723">
        <v>0</v>
      </c>
    </row>
    <row r="26" spans="3:16" ht="15.75" thickBot="1" x14ac:dyDescent="0.3">
      <c r="C26" s="17" t="s">
        <v>493</v>
      </c>
      <c r="D26" s="723">
        <v>268.95800000000003</v>
      </c>
      <c r="E26" s="619">
        <v>268.95800000000003</v>
      </c>
      <c r="F26" s="619">
        <v>0</v>
      </c>
      <c r="G26" s="619">
        <v>0</v>
      </c>
      <c r="H26" s="619">
        <v>0</v>
      </c>
      <c r="I26" s="619">
        <v>0</v>
      </c>
      <c r="J26" s="724">
        <v>0</v>
      </c>
      <c r="K26" s="723">
        <v>0</v>
      </c>
      <c r="L26" s="619">
        <v>0</v>
      </c>
      <c r="M26" s="619">
        <v>0</v>
      </c>
      <c r="N26" s="724">
        <v>0</v>
      </c>
      <c r="O26" s="725">
        <v>0</v>
      </c>
      <c r="P26" s="723">
        <v>268.95800000000003</v>
      </c>
    </row>
    <row r="27" spans="3:16" ht="15.75" thickBot="1" x14ac:dyDescent="0.3">
      <c r="C27" s="17" t="s">
        <v>505</v>
      </c>
      <c r="D27" s="723">
        <v>8213.0849999999991</v>
      </c>
      <c r="E27" s="619">
        <v>8213.0849999999991</v>
      </c>
      <c r="F27" s="619">
        <v>0</v>
      </c>
      <c r="G27" s="619">
        <v>0</v>
      </c>
      <c r="H27" s="619">
        <v>0</v>
      </c>
      <c r="I27" s="619">
        <v>0</v>
      </c>
      <c r="J27" s="724">
        <v>0</v>
      </c>
      <c r="K27" s="723">
        <v>0</v>
      </c>
      <c r="L27" s="619">
        <v>0</v>
      </c>
      <c r="M27" s="619">
        <v>0</v>
      </c>
      <c r="N27" s="724">
        <v>0</v>
      </c>
      <c r="O27" s="725">
        <v>0</v>
      </c>
      <c r="P27" s="723">
        <v>8213.0849999999991</v>
      </c>
    </row>
    <row r="28" spans="3:16" ht="15.75" thickBot="1" x14ac:dyDescent="0.3">
      <c r="C28" s="48" t="s">
        <v>506</v>
      </c>
      <c r="D28" s="722">
        <v>77291.13</v>
      </c>
      <c r="E28" s="722">
        <v>70421.452000000005</v>
      </c>
      <c r="F28" s="722">
        <v>443.56400000000002</v>
      </c>
      <c r="G28" s="722">
        <v>521.51</v>
      </c>
      <c r="H28" s="722">
        <v>5698.2169999999996</v>
      </c>
      <c r="I28" s="722">
        <v>129.01300000000001</v>
      </c>
      <c r="J28" s="726">
        <v>77.373000000000005</v>
      </c>
      <c r="K28" s="722">
        <v>8.77</v>
      </c>
      <c r="L28" s="722">
        <v>5.0419999999999998</v>
      </c>
      <c r="M28" s="722">
        <v>1.256</v>
      </c>
      <c r="N28" s="726">
        <v>2.472</v>
      </c>
      <c r="O28" s="726">
        <v>157.61199999999999</v>
      </c>
      <c r="P28" s="722">
        <v>77457.510999999999</v>
      </c>
    </row>
    <row r="29" spans="3:16" ht="16.5" thickTop="1" thickBot="1" x14ac:dyDescent="0.3">
      <c r="C29" s="48" t="s">
        <v>390</v>
      </c>
      <c r="D29" s="722">
        <v>243183.38500000001</v>
      </c>
      <c r="E29" s="722">
        <v>223483.886</v>
      </c>
      <c r="F29" s="722">
        <v>4320.0060000000003</v>
      </c>
      <c r="G29" s="722">
        <v>5300.7529999999997</v>
      </c>
      <c r="H29" s="722">
        <v>5826.8620000000001</v>
      </c>
      <c r="I29" s="722">
        <v>1438.796</v>
      </c>
      <c r="J29" s="726">
        <v>2813.0810000000001</v>
      </c>
      <c r="K29" s="722">
        <v>595.49900000000002</v>
      </c>
      <c r="L29" s="722">
        <v>359.81299999999999</v>
      </c>
      <c r="M29" s="722">
        <v>172.55199999999999</v>
      </c>
      <c r="N29" s="726">
        <v>63.134</v>
      </c>
      <c r="O29" s="726">
        <v>892.28200000000004</v>
      </c>
      <c r="P29" s="722">
        <v>244671.16699999999</v>
      </c>
    </row>
    <row r="30" spans="3:16" ht="15.75" thickTop="1" x14ac:dyDescent="0.25"/>
  </sheetData>
  <mergeCells count="4">
    <mergeCell ref="D4:J4"/>
    <mergeCell ref="K4:N4"/>
    <mergeCell ref="O4:O5"/>
    <mergeCell ref="P4:P5"/>
  </mergeCells>
  <hyperlinks>
    <hyperlink ref="A1" location="'ÍNDICE TABLAS'!A1" display="ÍNDICE TABLAS" xr:uid="{00000000-0004-0000-1300-000000000000}"/>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27"/>
  <sheetViews>
    <sheetView showGridLines="0" zoomScaleNormal="100" workbookViewId="0">
      <selection activeCell="N4" sqref="N4:N5"/>
    </sheetView>
  </sheetViews>
  <sheetFormatPr baseColWidth="10" defaultRowHeight="15" x14ac:dyDescent="0.25"/>
  <cols>
    <col min="1" max="1" bestFit="true" customWidth="true" width="18.140625" collapsed="true"/>
    <col min="2" max="2" customWidth="true" width="2.5703125" collapsed="true"/>
    <col min="3" max="3" customWidth="true" width="34.7109375" collapsed="true"/>
    <col min="4" max="5" customWidth="true" width="10.140625" collapsed="true"/>
    <col min="6" max="6" customWidth="true" width="12.28515625" collapsed="true"/>
    <col min="7" max="8" customWidth="true" width="10.140625" collapsed="true"/>
    <col min="9" max="9" customWidth="true" width="12.5703125" collapsed="true"/>
    <col min="10" max="10" customWidth="true" width="10.140625" collapsed="true"/>
    <col min="11" max="11" customWidth="true" width="13.140625" collapsed="true"/>
    <col min="12" max="15" customWidth="true" width="10.140625" collapsed="true"/>
    <col min="16" max="16" customWidth="true" width="11.28515625" collapsed="true"/>
    <col min="17" max="17" customWidth="true" width="12.0" collapsed="true"/>
    <col min="18" max="18" customWidth="true" width="12.42578125" collapsed="true"/>
    <col min="19" max="26" customWidth="true" width="10.140625" collapsed="true"/>
  </cols>
  <sheetData>
    <row r="1" spans="1:26" ht="18" x14ac:dyDescent="0.25">
      <c r="A1" s="224" t="s">
        <v>0</v>
      </c>
      <c r="D1" s="1"/>
    </row>
    <row r="2" spans="1:26" s="15" customFormat="1" ht="37.5" x14ac:dyDescent="0.5">
      <c r="A2" s="13" t="s">
        <v>557</v>
      </c>
      <c r="B2" s="13" t="s">
        <v>132</v>
      </c>
      <c r="C2" s="13" t="s">
        <v>527</v>
      </c>
      <c r="D2" s="14"/>
    </row>
    <row r="3" spans="1:26" ht="15.75" thickBot="1" x14ac:dyDescent="0.3">
      <c r="D3" s="1"/>
    </row>
    <row r="4" spans="1:26" ht="15" customHeight="1" thickTop="1" x14ac:dyDescent="0.25">
      <c r="C4" s="94"/>
      <c r="D4" s="973" t="s">
        <v>529</v>
      </c>
      <c r="E4" s="973" t="s">
        <v>530</v>
      </c>
      <c r="F4" s="973" t="s">
        <v>531</v>
      </c>
      <c r="G4" s="973" t="s">
        <v>532</v>
      </c>
      <c r="H4" s="973" t="s">
        <v>533</v>
      </c>
      <c r="I4" s="973" t="s">
        <v>534</v>
      </c>
      <c r="J4" s="973" t="s">
        <v>535</v>
      </c>
      <c r="K4" s="973" t="s">
        <v>536</v>
      </c>
      <c r="L4" s="973" t="s">
        <v>537</v>
      </c>
      <c r="M4" s="973" t="s">
        <v>538</v>
      </c>
      <c r="N4" s="973" t="s">
        <v>578</v>
      </c>
      <c r="O4" s="973" t="s">
        <v>539</v>
      </c>
      <c r="P4" s="973" t="s">
        <v>540</v>
      </c>
      <c r="Q4" s="973" t="s">
        <v>541</v>
      </c>
      <c r="R4" s="973" t="s">
        <v>542</v>
      </c>
      <c r="S4" s="973" t="s">
        <v>543</v>
      </c>
      <c r="T4" s="973" t="s">
        <v>1177</v>
      </c>
      <c r="U4" s="973" t="s">
        <v>544</v>
      </c>
      <c r="V4" s="973" t="s">
        <v>545</v>
      </c>
      <c r="W4" s="973" t="s">
        <v>546</v>
      </c>
      <c r="X4" s="973" t="s">
        <v>547</v>
      </c>
      <c r="Y4" s="973" t="s">
        <v>548</v>
      </c>
      <c r="Z4" s="973" t="s">
        <v>390</v>
      </c>
    </row>
    <row r="5" spans="1:26" ht="32.85" customHeight="1" thickBot="1" x14ac:dyDescent="0.3">
      <c r="C5" s="107" t="s">
        <v>528</v>
      </c>
      <c r="D5" s="974"/>
      <c r="E5" s="974"/>
      <c r="F5" s="974"/>
      <c r="G5" s="974"/>
      <c r="H5" s="974"/>
      <c r="I5" s="974"/>
      <c r="J5" s="974"/>
      <c r="K5" s="974"/>
      <c r="L5" s="974"/>
      <c r="M5" s="974"/>
      <c r="N5" s="974"/>
      <c r="O5" s="974"/>
      <c r="P5" s="974"/>
      <c r="Q5" s="974"/>
      <c r="R5" s="974"/>
      <c r="S5" s="974"/>
      <c r="T5" s="974"/>
      <c r="U5" s="974"/>
      <c r="V5" s="974"/>
      <c r="W5" s="974"/>
      <c r="X5" s="974"/>
      <c r="Y5" s="974"/>
      <c r="Z5" s="974"/>
    </row>
    <row r="6" spans="1:26" s="375" customFormat="1" ht="14.25" thickTop="1" thickBot="1" x14ac:dyDescent="0.25">
      <c r="C6" s="110" t="s">
        <v>482</v>
      </c>
      <c r="D6" s="727">
        <v>0</v>
      </c>
      <c r="E6" s="727">
        <v>0</v>
      </c>
      <c r="F6" s="727">
        <v>0</v>
      </c>
      <c r="G6" s="727">
        <v>0</v>
      </c>
      <c r="H6" s="727">
        <v>0</v>
      </c>
      <c r="I6" s="727">
        <v>0</v>
      </c>
      <c r="J6" s="727">
        <v>0</v>
      </c>
      <c r="K6" s="727">
        <v>0</v>
      </c>
      <c r="L6" s="727">
        <v>0</v>
      </c>
      <c r="M6" s="727">
        <v>0</v>
      </c>
      <c r="N6" s="727">
        <v>0</v>
      </c>
      <c r="O6" s="727">
        <v>0</v>
      </c>
      <c r="P6" s="727">
        <v>0.58599999999999997</v>
      </c>
      <c r="Q6" s="727">
        <v>0</v>
      </c>
      <c r="R6" s="727">
        <v>916.423</v>
      </c>
      <c r="S6" s="727">
        <v>0</v>
      </c>
      <c r="T6" s="727">
        <v>0.3</v>
      </c>
      <c r="U6" s="727">
        <v>2.8000000000000001E-2</v>
      </c>
      <c r="V6" s="727">
        <v>0.39700000000000002</v>
      </c>
      <c r="W6" s="727">
        <v>0</v>
      </c>
      <c r="X6" s="727">
        <v>6.4000000000000001E-2</v>
      </c>
      <c r="Y6" s="727">
        <v>0</v>
      </c>
      <c r="Z6" s="728">
        <v>917.798</v>
      </c>
    </row>
    <row r="7" spans="1:26" s="375" customFormat="1" ht="13.5" thickBot="1" x14ac:dyDescent="0.25">
      <c r="C7" s="110" t="s">
        <v>483</v>
      </c>
      <c r="D7" s="729">
        <v>3.0000000000000001E-3</v>
      </c>
      <c r="E7" s="729">
        <v>0</v>
      </c>
      <c r="F7" s="729">
        <v>0.92500000000000004</v>
      </c>
      <c r="G7" s="729">
        <v>0</v>
      </c>
      <c r="H7" s="729">
        <v>76.683999999999997</v>
      </c>
      <c r="I7" s="729">
        <v>147.85300000000001</v>
      </c>
      <c r="J7" s="729">
        <v>0.5</v>
      </c>
      <c r="K7" s="729">
        <v>144.94300000000001</v>
      </c>
      <c r="L7" s="729">
        <v>0</v>
      </c>
      <c r="M7" s="729">
        <v>0.10100000000000001</v>
      </c>
      <c r="N7" s="729">
        <v>24473.661</v>
      </c>
      <c r="O7" s="729">
        <v>4.8449999999999998</v>
      </c>
      <c r="P7" s="729">
        <v>4.4550000000000001</v>
      </c>
      <c r="Q7" s="729">
        <v>1.198</v>
      </c>
      <c r="R7" s="729">
        <v>108.53400000000001</v>
      </c>
      <c r="S7" s="729">
        <v>0</v>
      </c>
      <c r="T7" s="729">
        <v>0.105</v>
      </c>
      <c r="U7" s="729">
        <v>3.7970000000000002</v>
      </c>
      <c r="V7" s="729">
        <v>16.254999999999999</v>
      </c>
      <c r="W7" s="729">
        <v>0</v>
      </c>
      <c r="X7" s="729">
        <v>0</v>
      </c>
      <c r="Y7" s="729">
        <v>4703.6120000000001</v>
      </c>
      <c r="Z7" s="730">
        <v>29687.472000000002</v>
      </c>
    </row>
    <row r="8" spans="1:26" s="375" customFormat="1" ht="13.5" thickBot="1" x14ac:dyDescent="0.25">
      <c r="C8" s="110" t="s">
        <v>484</v>
      </c>
      <c r="D8" s="729">
        <v>959.54499999999996</v>
      </c>
      <c r="E8" s="729">
        <v>1101.9179999999999</v>
      </c>
      <c r="F8" s="729">
        <v>14775.857</v>
      </c>
      <c r="G8" s="729">
        <v>6463.1710000000003</v>
      </c>
      <c r="H8" s="729">
        <v>987.43200000000002</v>
      </c>
      <c r="I8" s="729">
        <v>8640.2150000000001</v>
      </c>
      <c r="J8" s="729">
        <v>12513.123</v>
      </c>
      <c r="K8" s="729">
        <v>4544.4679999999998</v>
      </c>
      <c r="L8" s="729">
        <v>2713.1039999999998</v>
      </c>
      <c r="M8" s="729">
        <v>2562.944</v>
      </c>
      <c r="N8" s="729">
        <v>3406.74</v>
      </c>
      <c r="O8" s="729">
        <v>1942.3579999999999</v>
      </c>
      <c r="P8" s="729">
        <v>2917.17</v>
      </c>
      <c r="Q8" s="729">
        <v>2335.069</v>
      </c>
      <c r="R8" s="729">
        <v>0.32100000000000001</v>
      </c>
      <c r="S8" s="729">
        <v>395.17399999999998</v>
      </c>
      <c r="T8" s="729">
        <v>775.90300000000002</v>
      </c>
      <c r="U8" s="729">
        <v>785.26800000000003</v>
      </c>
      <c r="V8" s="729">
        <v>765.29399999999998</v>
      </c>
      <c r="W8" s="729">
        <v>0</v>
      </c>
      <c r="X8" s="729">
        <v>0</v>
      </c>
      <c r="Y8" s="729">
        <v>338.74299999999999</v>
      </c>
      <c r="Z8" s="730">
        <v>68923.816000000006</v>
      </c>
    </row>
    <row r="9" spans="1:26" s="375" customFormat="1" ht="13.5" thickBot="1" x14ac:dyDescent="0.25">
      <c r="C9" s="110" t="s">
        <v>487</v>
      </c>
      <c r="D9" s="729">
        <v>562.69799999999998</v>
      </c>
      <c r="E9" s="729">
        <v>18.77</v>
      </c>
      <c r="F9" s="729">
        <v>1015.883</v>
      </c>
      <c r="G9" s="729">
        <v>162.614</v>
      </c>
      <c r="H9" s="729">
        <v>28.167000000000002</v>
      </c>
      <c r="I9" s="729">
        <v>1246.31</v>
      </c>
      <c r="J9" s="729">
        <v>2925.723</v>
      </c>
      <c r="K9" s="729">
        <v>884.7</v>
      </c>
      <c r="L9" s="729">
        <v>988.15</v>
      </c>
      <c r="M9" s="729">
        <v>318.59899999999999</v>
      </c>
      <c r="N9" s="729">
        <v>230.06800000000001</v>
      </c>
      <c r="O9" s="729">
        <v>785.26</v>
      </c>
      <c r="P9" s="729">
        <v>1542.3779999999999</v>
      </c>
      <c r="Q9" s="729">
        <v>737.68200000000002</v>
      </c>
      <c r="R9" s="729">
        <v>4.2000000000000003E-2</v>
      </c>
      <c r="S9" s="729">
        <v>184.756</v>
      </c>
      <c r="T9" s="729">
        <v>556.64499999999998</v>
      </c>
      <c r="U9" s="729">
        <v>227.489</v>
      </c>
      <c r="V9" s="729">
        <v>861.21900000000005</v>
      </c>
      <c r="W9" s="729">
        <v>2.0070000000000001</v>
      </c>
      <c r="X9" s="729">
        <v>0.26500000000000001</v>
      </c>
      <c r="Y9" s="729">
        <v>54135.347999999998</v>
      </c>
      <c r="Z9" s="730">
        <v>67414.773000000001</v>
      </c>
    </row>
    <row r="10" spans="1:26" s="375" customFormat="1" ht="13.5" thickBot="1" x14ac:dyDescent="0.25">
      <c r="C10" s="110" t="s">
        <v>493</v>
      </c>
      <c r="D10" s="729">
        <v>0.70699999999999996</v>
      </c>
      <c r="E10" s="729">
        <v>0</v>
      </c>
      <c r="F10" s="729">
        <v>0</v>
      </c>
      <c r="G10" s="729">
        <v>0</v>
      </c>
      <c r="H10" s="729">
        <v>0</v>
      </c>
      <c r="I10" s="729">
        <v>6.6000000000000003E-2</v>
      </c>
      <c r="J10" s="729">
        <v>0</v>
      </c>
      <c r="K10" s="729">
        <v>0</v>
      </c>
      <c r="L10" s="729">
        <v>12.028</v>
      </c>
      <c r="M10" s="729">
        <v>2.2120000000000002</v>
      </c>
      <c r="N10" s="729">
        <v>97.113</v>
      </c>
      <c r="O10" s="729">
        <v>0</v>
      </c>
      <c r="P10" s="729">
        <v>5.6849999999999996</v>
      </c>
      <c r="Q10" s="729">
        <v>30.425000000000001</v>
      </c>
      <c r="R10" s="729">
        <v>0</v>
      </c>
      <c r="S10" s="729">
        <v>0</v>
      </c>
      <c r="T10" s="729">
        <v>0</v>
      </c>
      <c r="U10" s="729">
        <v>0</v>
      </c>
      <c r="V10" s="729">
        <v>0</v>
      </c>
      <c r="W10" s="729">
        <v>0</v>
      </c>
      <c r="X10" s="729">
        <v>0</v>
      </c>
      <c r="Y10" s="729">
        <v>121.56</v>
      </c>
      <c r="Z10" s="730">
        <v>269.79599999999999</v>
      </c>
    </row>
    <row r="11" spans="1:26" s="375" customFormat="1" ht="13.5" thickBot="1" x14ac:dyDescent="0.25">
      <c r="C11" s="112" t="s">
        <v>494</v>
      </c>
      <c r="D11" s="731">
        <v>1522.954</v>
      </c>
      <c r="E11" s="731">
        <v>1120.6880000000001</v>
      </c>
      <c r="F11" s="731">
        <v>15792.665000000001</v>
      </c>
      <c r="G11" s="731">
        <v>6625.7849999999999</v>
      </c>
      <c r="H11" s="731">
        <v>1092.2829999999999</v>
      </c>
      <c r="I11" s="731">
        <v>10034.445</v>
      </c>
      <c r="J11" s="731">
        <v>15439.346</v>
      </c>
      <c r="K11" s="731">
        <v>5574.1109999999999</v>
      </c>
      <c r="L11" s="731">
        <v>3713.2820000000002</v>
      </c>
      <c r="M11" s="731">
        <v>2883.8560000000002</v>
      </c>
      <c r="N11" s="731">
        <v>28207.581999999999</v>
      </c>
      <c r="O11" s="731">
        <v>2732.4630000000002</v>
      </c>
      <c r="P11" s="731">
        <v>4470.2730000000001</v>
      </c>
      <c r="Q11" s="731">
        <v>3104.3739999999998</v>
      </c>
      <c r="R11" s="731">
        <v>1025.319</v>
      </c>
      <c r="S11" s="731">
        <v>579.92999999999995</v>
      </c>
      <c r="T11" s="731">
        <v>1332.953</v>
      </c>
      <c r="U11" s="731">
        <v>1016.582</v>
      </c>
      <c r="V11" s="731">
        <v>1643.1659999999999</v>
      </c>
      <c r="W11" s="731">
        <v>2.0070000000000001</v>
      </c>
      <c r="X11" s="731">
        <v>0.32800000000000001</v>
      </c>
      <c r="Y11" s="731">
        <v>59299.264000000003</v>
      </c>
      <c r="Z11" s="732">
        <v>167213.65599999999</v>
      </c>
    </row>
    <row r="12" spans="1:26" s="375" customFormat="1" ht="14.25" thickTop="1" thickBot="1" x14ac:dyDescent="0.25">
      <c r="C12" s="110" t="s">
        <v>1473</v>
      </c>
      <c r="D12" s="729">
        <v>0</v>
      </c>
      <c r="E12" s="729">
        <v>0</v>
      </c>
      <c r="F12" s="729">
        <v>0</v>
      </c>
      <c r="G12" s="729">
        <v>0</v>
      </c>
      <c r="H12" s="729">
        <v>0</v>
      </c>
      <c r="I12" s="729">
        <v>0</v>
      </c>
      <c r="J12" s="729">
        <v>0</v>
      </c>
      <c r="K12" s="729">
        <v>0</v>
      </c>
      <c r="L12" s="729">
        <v>0</v>
      </c>
      <c r="M12" s="729">
        <v>0</v>
      </c>
      <c r="N12" s="729">
        <v>8</v>
      </c>
      <c r="O12" s="729">
        <v>0</v>
      </c>
      <c r="P12" s="729">
        <v>0</v>
      </c>
      <c r="Q12" s="729">
        <v>0</v>
      </c>
      <c r="R12" s="729">
        <v>0</v>
      </c>
      <c r="S12" s="729">
        <v>0</v>
      </c>
      <c r="T12" s="729">
        <v>0</v>
      </c>
      <c r="U12" s="729">
        <v>0</v>
      </c>
      <c r="V12" s="729">
        <v>0</v>
      </c>
      <c r="W12" s="729">
        <v>0</v>
      </c>
      <c r="X12" s="729">
        <v>0</v>
      </c>
      <c r="Y12" s="729">
        <v>0</v>
      </c>
      <c r="Z12" s="730">
        <v>8</v>
      </c>
    </row>
    <row r="13" spans="1:26" s="375" customFormat="1" ht="13.5" thickBot="1" x14ac:dyDescent="0.25">
      <c r="C13" s="110" t="s">
        <v>482</v>
      </c>
      <c r="D13" s="729">
        <v>0</v>
      </c>
      <c r="E13" s="729">
        <v>0</v>
      </c>
      <c r="F13" s="729">
        <v>0.251</v>
      </c>
      <c r="G13" s="729">
        <v>0</v>
      </c>
      <c r="H13" s="729">
        <v>0</v>
      </c>
      <c r="I13" s="729">
        <v>0</v>
      </c>
      <c r="J13" s="729">
        <v>0</v>
      </c>
      <c r="K13" s="729">
        <v>0</v>
      </c>
      <c r="L13" s="729">
        <v>0</v>
      </c>
      <c r="M13" s="729">
        <v>0</v>
      </c>
      <c r="N13" s="729">
        <v>3.415</v>
      </c>
      <c r="O13" s="729">
        <v>0</v>
      </c>
      <c r="P13" s="729">
        <v>0</v>
      </c>
      <c r="Q13" s="729">
        <v>0</v>
      </c>
      <c r="R13" s="729">
        <v>47274.321000000004</v>
      </c>
      <c r="S13" s="729">
        <v>0</v>
      </c>
      <c r="T13" s="729">
        <v>0.373</v>
      </c>
      <c r="U13" s="729">
        <v>0</v>
      </c>
      <c r="V13" s="729">
        <v>0</v>
      </c>
      <c r="W13" s="729">
        <v>0</v>
      </c>
      <c r="X13" s="729">
        <v>0</v>
      </c>
      <c r="Y13" s="729">
        <v>0</v>
      </c>
      <c r="Z13" s="730">
        <v>47278.358999999997</v>
      </c>
    </row>
    <row r="14" spans="1:26" s="375" customFormat="1" ht="26.25" thickBot="1" x14ac:dyDescent="0.25">
      <c r="C14" s="110" t="s">
        <v>495</v>
      </c>
      <c r="D14" s="729">
        <v>0</v>
      </c>
      <c r="E14" s="729">
        <v>0</v>
      </c>
      <c r="F14" s="729">
        <v>0</v>
      </c>
      <c r="G14" s="729">
        <v>0</v>
      </c>
      <c r="H14" s="729">
        <v>0</v>
      </c>
      <c r="I14" s="729">
        <v>0</v>
      </c>
      <c r="J14" s="729">
        <v>0</v>
      </c>
      <c r="K14" s="729">
        <v>0</v>
      </c>
      <c r="L14" s="729">
        <v>0</v>
      </c>
      <c r="M14" s="729">
        <v>3.0000000000000001E-3</v>
      </c>
      <c r="N14" s="729">
        <v>0</v>
      </c>
      <c r="O14" s="729">
        <v>0</v>
      </c>
      <c r="P14" s="729">
        <v>0</v>
      </c>
      <c r="Q14" s="729">
        <v>0</v>
      </c>
      <c r="R14" s="729">
        <v>5037.8760000000002</v>
      </c>
      <c r="S14" s="729">
        <v>6.0000000000000001E-3</v>
      </c>
      <c r="T14" s="729">
        <v>0.377</v>
      </c>
      <c r="U14" s="729">
        <v>0</v>
      </c>
      <c r="V14" s="729">
        <v>4.5999999999999999E-2</v>
      </c>
      <c r="W14" s="729">
        <v>0</v>
      </c>
      <c r="X14" s="729">
        <v>0</v>
      </c>
      <c r="Y14" s="729">
        <v>46.953000000000003</v>
      </c>
      <c r="Z14" s="730">
        <v>5085.2610000000004</v>
      </c>
    </row>
    <row r="15" spans="1:26" s="375" customFormat="1" ht="13.5" thickBot="1" x14ac:dyDescent="0.25">
      <c r="C15" s="110" t="s">
        <v>496</v>
      </c>
      <c r="D15" s="729">
        <v>1.548</v>
      </c>
      <c r="E15" s="729">
        <v>40.866</v>
      </c>
      <c r="F15" s="729">
        <v>226.08699999999999</v>
      </c>
      <c r="G15" s="729">
        <v>3.1E-2</v>
      </c>
      <c r="H15" s="729">
        <v>21.681000000000001</v>
      </c>
      <c r="I15" s="729">
        <v>111.01600000000001</v>
      </c>
      <c r="J15" s="729">
        <v>0.30599999999999999</v>
      </c>
      <c r="K15" s="729">
        <v>913.88400000000001</v>
      </c>
      <c r="L15" s="729">
        <v>1.8149999999999999</v>
      </c>
      <c r="M15" s="729">
        <v>0.36599999999999999</v>
      </c>
      <c r="N15" s="729">
        <v>40.128</v>
      </c>
      <c r="O15" s="729">
        <v>0.76700000000000002</v>
      </c>
      <c r="P15" s="729">
        <v>558.93600000000004</v>
      </c>
      <c r="Q15" s="729">
        <v>8.6110000000000007</v>
      </c>
      <c r="R15" s="729">
        <v>1081.703</v>
      </c>
      <c r="S15" s="729">
        <v>24.5</v>
      </c>
      <c r="T15" s="729">
        <v>9.4969999999999999</v>
      </c>
      <c r="U15" s="729">
        <v>54.572000000000003</v>
      </c>
      <c r="V15" s="729">
        <v>23.434999999999999</v>
      </c>
      <c r="W15" s="729">
        <v>0</v>
      </c>
      <c r="X15" s="729">
        <v>0</v>
      </c>
      <c r="Y15" s="729">
        <v>1.75</v>
      </c>
      <c r="Z15" s="730">
        <v>3121.502</v>
      </c>
    </row>
    <row r="16" spans="1:26" s="375" customFormat="1" ht="13.5" thickBot="1" x14ac:dyDescent="0.25">
      <c r="C16" s="110" t="s">
        <v>483</v>
      </c>
      <c r="D16" s="729">
        <v>0</v>
      </c>
      <c r="E16" s="729">
        <v>0</v>
      </c>
      <c r="F16" s="729">
        <v>0</v>
      </c>
      <c r="G16" s="729">
        <v>0</v>
      </c>
      <c r="H16" s="729">
        <v>0</v>
      </c>
      <c r="I16" s="729">
        <v>0</v>
      </c>
      <c r="J16" s="729">
        <v>0</v>
      </c>
      <c r="K16" s="729">
        <v>0</v>
      </c>
      <c r="L16" s="729">
        <v>0</v>
      </c>
      <c r="M16" s="729">
        <v>0</v>
      </c>
      <c r="N16" s="729">
        <v>589.95299999999997</v>
      </c>
      <c r="O16" s="729">
        <v>0</v>
      </c>
      <c r="P16" s="729">
        <v>0</v>
      </c>
      <c r="Q16" s="729">
        <v>0</v>
      </c>
      <c r="R16" s="729">
        <v>0</v>
      </c>
      <c r="S16" s="729">
        <v>0</v>
      </c>
      <c r="T16" s="729">
        <v>0</v>
      </c>
      <c r="U16" s="729">
        <v>0</v>
      </c>
      <c r="V16" s="729">
        <v>0</v>
      </c>
      <c r="W16" s="729">
        <v>0</v>
      </c>
      <c r="X16" s="729">
        <v>0</v>
      </c>
      <c r="Y16" s="729">
        <v>407.26900000000001</v>
      </c>
      <c r="Z16" s="730">
        <v>997.22199999999998</v>
      </c>
    </row>
    <row r="17" spans="3:26" s="375" customFormat="1" ht="13.5" thickBot="1" x14ac:dyDescent="0.25">
      <c r="C17" s="110" t="s">
        <v>484</v>
      </c>
      <c r="D17" s="729">
        <v>1.0089999999999999</v>
      </c>
      <c r="E17" s="729">
        <v>0.21099999999999999</v>
      </c>
      <c r="F17" s="729">
        <v>1.19</v>
      </c>
      <c r="G17" s="729">
        <v>2.548</v>
      </c>
      <c r="H17" s="729">
        <v>4.8000000000000001E-2</v>
      </c>
      <c r="I17" s="729">
        <v>0.66700000000000004</v>
      </c>
      <c r="J17" s="729">
        <v>5.9130000000000003</v>
      </c>
      <c r="K17" s="729">
        <v>1.778</v>
      </c>
      <c r="L17" s="729">
        <v>0.84399999999999997</v>
      </c>
      <c r="M17" s="729">
        <v>0.28100000000000003</v>
      </c>
      <c r="N17" s="729">
        <v>0</v>
      </c>
      <c r="O17" s="729">
        <v>3.3969999999999998</v>
      </c>
      <c r="P17" s="729">
        <v>5.2999999999999999E-2</v>
      </c>
      <c r="Q17" s="729">
        <v>1.4999999999999999E-2</v>
      </c>
      <c r="R17" s="729">
        <v>0</v>
      </c>
      <c r="S17" s="729">
        <v>0</v>
      </c>
      <c r="T17" s="729">
        <v>8.1300000000000008</v>
      </c>
      <c r="U17" s="729">
        <v>0.45900000000000002</v>
      </c>
      <c r="V17" s="729">
        <v>0.78200000000000003</v>
      </c>
      <c r="W17" s="729">
        <v>0</v>
      </c>
      <c r="X17" s="729">
        <v>0</v>
      </c>
      <c r="Y17" s="729">
        <v>213.47200000000001</v>
      </c>
      <c r="Z17" s="730">
        <v>240.79900000000001</v>
      </c>
    </row>
    <row r="18" spans="3:26" s="375" customFormat="1" ht="13.5" thickBot="1" x14ac:dyDescent="0.25">
      <c r="C18" s="110" t="s">
        <v>487</v>
      </c>
      <c r="D18" s="729">
        <v>100.035</v>
      </c>
      <c r="E18" s="729">
        <v>3.8889999999999998</v>
      </c>
      <c r="F18" s="729">
        <v>62.591999999999999</v>
      </c>
      <c r="G18" s="729">
        <v>11.718</v>
      </c>
      <c r="H18" s="729">
        <v>3.468</v>
      </c>
      <c r="I18" s="729">
        <v>64.093000000000004</v>
      </c>
      <c r="J18" s="729">
        <v>129.69900000000001</v>
      </c>
      <c r="K18" s="729">
        <v>35.097999999999999</v>
      </c>
      <c r="L18" s="729">
        <v>71.546000000000006</v>
      </c>
      <c r="M18" s="729">
        <v>9.4809999999999999</v>
      </c>
      <c r="N18" s="729">
        <v>2.2330000000000001</v>
      </c>
      <c r="O18" s="729">
        <v>83.539000000000001</v>
      </c>
      <c r="P18" s="729">
        <v>47.805999999999997</v>
      </c>
      <c r="Q18" s="729">
        <v>29.484999999999999</v>
      </c>
      <c r="R18" s="729">
        <v>0</v>
      </c>
      <c r="S18" s="729">
        <v>9.2370000000000001</v>
      </c>
      <c r="T18" s="729">
        <v>26.669</v>
      </c>
      <c r="U18" s="729">
        <v>11.943</v>
      </c>
      <c r="V18" s="729">
        <v>48.198999999999998</v>
      </c>
      <c r="W18" s="729">
        <v>0.29399999999999998</v>
      </c>
      <c r="X18" s="729">
        <v>0</v>
      </c>
      <c r="Y18" s="729">
        <v>1114.2950000000001</v>
      </c>
      <c r="Z18" s="730">
        <v>1865.32</v>
      </c>
    </row>
    <row r="19" spans="3:26" s="375" customFormat="1" ht="26.25" thickBot="1" x14ac:dyDescent="0.25">
      <c r="C19" s="110" t="s">
        <v>523</v>
      </c>
      <c r="D19" s="729">
        <v>0</v>
      </c>
      <c r="E19" s="729">
        <v>0</v>
      </c>
      <c r="F19" s="729">
        <v>0</v>
      </c>
      <c r="G19" s="729">
        <v>0</v>
      </c>
      <c r="H19" s="729">
        <v>0</v>
      </c>
      <c r="I19" s="729">
        <v>0</v>
      </c>
      <c r="J19" s="729">
        <v>0</v>
      </c>
      <c r="K19" s="729">
        <v>0</v>
      </c>
      <c r="L19" s="729">
        <v>0</v>
      </c>
      <c r="M19" s="729">
        <v>0</v>
      </c>
      <c r="N19" s="729">
        <v>0</v>
      </c>
      <c r="O19" s="729">
        <v>0</v>
      </c>
      <c r="P19" s="729">
        <v>0</v>
      </c>
      <c r="Q19" s="729">
        <v>0</v>
      </c>
      <c r="R19" s="729">
        <v>0</v>
      </c>
      <c r="S19" s="729">
        <v>0</v>
      </c>
      <c r="T19" s="729">
        <v>0</v>
      </c>
      <c r="U19" s="729">
        <v>0</v>
      </c>
      <c r="V19" s="729">
        <v>0</v>
      </c>
      <c r="W19" s="729">
        <v>0</v>
      </c>
      <c r="X19" s="729">
        <v>0</v>
      </c>
      <c r="Y19" s="729">
        <v>9562.9750000000004</v>
      </c>
      <c r="Z19" s="730">
        <v>9562.9750000000004</v>
      </c>
    </row>
    <row r="20" spans="3:26" s="375" customFormat="1" ht="13.5" thickBot="1" x14ac:dyDescent="0.25">
      <c r="C20" s="110" t="s">
        <v>500</v>
      </c>
      <c r="D20" s="729">
        <v>17.666</v>
      </c>
      <c r="E20" s="729">
        <v>1.536</v>
      </c>
      <c r="F20" s="729">
        <v>25.556000000000001</v>
      </c>
      <c r="G20" s="729">
        <v>0.20699999999999999</v>
      </c>
      <c r="H20" s="729">
        <v>0.3</v>
      </c>
      <c r="I20" s="729">
        <v>35.53</v>
      </c>
      <c r="J20" s="729">
        <v>34.049999999999997</v>
      </c>
      <c r="K20" s="729">
        <v>8.9990000000000006</v>
      </c>
      <c r="L20" s="729">
        <v>21.132999999999999</v>
      </c>
      <c r="M20" s="729">
        <v>3.819</v>
      </c>
      <c r="N20" s="729">
        <v>0.38900000000000001</v>
      </c>
      <c r="O20" s="729">
        <v>20.538</v>
      </c>
      <c r="P20" s="729">
        <v>16.265999999999998</v>
      </c>
      <c r="Q20" s="729">
        <v>8.6010000000000009</v>
      </c>
      <c r="R20" s="729">
        <v>2E-3</v>
      </c>
      <c r="S20" s="729">
        <v>1.6339999999999999</v>
      </c>
      <c r="T20" s="729">
        <v>1.897</v>
      </c>
      <c r="U20" s="729">
        <v>4.2210000000000001</v>
      </c>
      <c r="V20" s="729">
        <v>8.8130000000000006</v>
      </c>
      <c r="W20" s="729">
        <v>1.0999999999999999E-2</v>
      </c>
      <c r="X20" s="729">
        <v>0</v>
      </c>
      <c r="Y20" s="729">
        <v>524.096</v>
      </c>
      <c r="Z20" s="730">
        <v>735.26400000000001</v>
      </c>
    </row>
    <row r="21" spans="3:26" s="375" customFormat="1" ht="26.25" thickBot="1" x14ac:dyDescent="0.25">
      <c r="C21" s="110" t="s">
        <v>501</v>
      </c>
      <c r="D21" s="729">
        <v>2.4089999999999998</v>
      </c>
      <c r="E21" s="729">
        <v>0.21</v>
      </c>
      <c r="F21" s="729">
        <v>0.95899999999999996</v>
      </c>
      <c r="G21" s="729">
        <v>4.3999999999999997E-2</v>
      </c>
      <c r="H21" s="729">
        <v>0</v>
      </c>
      <c r="I21" s="729">
        <v>19.210999999999999</v>
      </c>
      <c r="J21" s="729">
        <v>3.8239999999999998</v>
      </c>
      <c r="K21" s="729">
        <v>9.7000000000000003E-2</v>
      </c>
      <c r="L21" s="729">
        <v>2.4769999999999999</v>
      </c>
      <c r="M21" s="729">
        <v>0.246</v>
      </c>
      <c r="N21" s="729">
        <v>9.0999999999999998E-2</v>
      </c>
      <c r="O21" s="729">
        <v>45.512999999999998</v>
      </c>
      <c r="P21" s="729">
        <v>2.0259999999999998</v>
      </c>
      <c r="Q21" s="729">
        <v>1.08</v>
      </c>
      <c r="R21" s="729">
        <v>0</v>
      </c>
      <c r="S21" s="729">
        <v>0.38100000000000001</v>
      </c>
      <c r="T21" s="729">
        <v>3.1E-2</v>
      </c>
      <c r="U21" s="729">
        <v>0.25</v>
      </c>
      <c r="V21" s="729">
        <v>0.79500000000000004</v>
      </c>
      <c r="W21" s="729">
        <v>0</v>
      </c>
      <c r="X21" s="729">
        <v>0</v>
      </c>
      <c r="Y21" s="729">
        <v>0.80200000000000005</v>
      </c>
      <c r="Z21" s="730">
        <v>80.444999999999993</v>
      </c>
    </row>
    <row r="22" spans="3:26" s="375" customFormat="1" ht="13.5" thickBot="1" x14ac:dyDescent="0.25">
      <c r="C22" s="110" t="s">
        <v>504</v>
      </c>
      <c r="D22" s="729">
        <v>0</v>
      </c>
      <c r="E22" s="729">
        <v>0</v>
      </c>
      <c r="F22" s="729">
        <v>0</v>
      </c>
      <c r="G22" s="729">
        <v>0</v>
      </c>
      <c r="H22" s="729">
        <v>0</v>
      </c>
      <c r="I22" s="729">
        <v>0</v>
      </c>
      <c r="J22" s="729">
        <v>0</v>
      </c>
      <c r="K22" s="729">
        <v>0</v>
      </c>
      <c r="L22" s="729">
        <v>0</v>
      </c>
      <c r="M22" s="729">
        <v>0</v>
      </c>
      <c r="N22" s="729">
        <v>0</v>
      </c>
      <c r="O22" s="729">
        <v>0</v>
      </c>
      <c r="P22" s="729">
        <v>0</v>
      </c>
      <c r="Q22" s="729">
        <v>0</v>
      </c>
      <c r="R22" s="729">
        <v>0</v>
      </c>
      <c r="S22" s="729">
        <v>0</v>
      </c>
      <c r="T22" s="729">
        <v>0</v>
      </c>
      <c r="U22" s="729">
        <v>0</v>
      </c>
      <c r="V22" s="729">
        <v>0</v>
      </c>
      <c r="W22" s="729">
        <v>0</v>
      </c>
      <c r="X22" s="729">
        <v>0</v>
      </c>
      <c r="Y22" s="729">
        <v>0</v>
      </c>
      <c r="Z22" s="730">
        <v>0</v>
      </c>
    </row>
    <row r="23" spans="3:26" s="375" customFormat="1" ht="13.5" thickBot="1" x14ac:dyDescent="0.25">
      <c r="C23" s="110" t="s">
        <v>493</v>
      </c>
      <c r="D23" s="729">
        <v>0</v>
      </c>
      <c r="E23" s="729">
        <v>0</v>
      </c>
      <c r="F23" s="729">
        <v>0</v>
      </c>
      <c r="G23" s="729">
        <v>0</v>
      </c>
      <c r="H23" s="729">
        <v>0</v>
      </c>
      <c r="I23" s="729">
        <v>0</v>
      </c>
      <c r="J23" s="729">
        <v>0</v>
      </c>
      <c r="K23" s="729">
        <v>0</v>
      </c>
      <c r="L23" s="729">
        <v>0</v>
      </c>
      <c r="M23" s="729">
        <v>0</v>
      </c>
      <c r="N23" s="729">
        <v>0</v>
      </c>
      <c r="O23" s="729">
        <v>0</v>
      </c>
      <c r="P23" s="729">
        <v>0</v>
      </c>
      <c r="Q23" s="729">
        <v>0</v>
      </c>
      <c r="R23" s="729">
        <v>0</v>
      </c>
      <c r="S23" s="729">
        <v>0</v>
      </c>
      <c r="T23" s="729">
        <v>0</v>
      </c>
      <c r="U23" s="729">
        <v>0</v>
      </c>
      <c r="V23" s="729">
        <v>0</v>
      </c>
      <c r="W23" s="729">
        <v>0</v>
      </c>
      <c r="X23" s="729">
        <v>0</v>
      </c>
      <c r="Y23" s="729">
        <v>268.95800000000003</v>
      </c>
      <c r="Z23" s="730">
        <v>268.95800000000003</v>
      </c>
    </row>
    <row r="24" spans="3:26" s="375" customFormat="1" ht="13.5" thickBot="1" x14ac:dyDescent="0.25">
      <c r="C24" s="110" t="s">
        <v>505</v>
      </c>
      <c r="D24" s="729">
        <v>0</v>
      </c>
      <c r="E24" s="729">
        <v>0</v>
      </c>
      <c r="F24" s="729">
        <v>0</v>
      </c>
      <c r="G24" s="729">
        <v>0</v>
      </c>
      <c r="H24" s="729">
        <v>0</v>
      </c>
      <c r="I24" s="729">
        <v>0</v>
      </c>
      <c r="J24" s="729">
        <v>0</v>
      </c>
      <c r="K24" s="729">
        <v>0</v>
      </c>
      <c r="L24" s="729">
        <v>0</v>
      </c>
      <c r="M24" s="729">
        <v>0</v>
      </c>
      <c r="N24" s="729">
        <v>0</v>
      </c>
      <c r="O24" s="729">
        <v>0</v>
      </c>
      <c r="P24" s="729">
        <v>0</v>
      </c>
      <c r="Q24" s="729">
        <v>0</v>
      </c>
      <c r="R24" s="729">
        <v>0</v>
      </c>
      <c r="S24" s="729">
        <v>0</v>
      </c>
      <c r="T24" s="729">
        <v>0</v>
      </c>
      <c r="U24" s="729">
        <v>0</v>
      </c>
      <c r="V24" s="729">
        <v>0</v>
      </c>
      <c r="W24" s="729">
        <v>0</v>
      </c>
      <c r="X24" s="729">
        <v>0</v>
      </c>
      <c r="Y24" s="729">
        <v>8213.0849999999991</v>
      </c>
      <c r="Z24" s="730">
        <v>8213.0849999999991</v>
      </c>
    </row>
    <row r="25" spans="3:26" s="375" customFormat="1" ht="13.5" thickBot="1" x14ac:dyDescent="0.25">
      <c r="C25" s="112" t="s">
        <v>506</v>
      </c>
      <c r="D25" s="732">
        <v>122.667</v>
      </c>
      <c r="E25" s="732">
        <v>46.712000000000003</v>
      </c>
      <c r="F25" s="732">
        <v>316.63499999999999</v>
      </c>
      <c r="G25" s="732">
        <v>14.548</v>
      </c>
      <c r="H25" s="732">
        <v>25.498999999999999</v>
      </c>
      <c r="I25" s="732">
        <v>230.518</v>
      </c>
      <c r="J25" s="732">
        <v>173.79300000000001</v>
      </c>
      <c r="K25" s="732">
        <v>959.85599999999999</v>
      </c>
      <c r="L25" s="732">
        <v>97.814999999999998</v>
      </c>
      <c r="M25" s="732">
        <v>14.196</v>
      </c>
      <c r="N25" s="732">
        <v>644.53</v>
      </c>
      <c r="O25" s="732">
        <v>153.75399999999999</v>
      </c>
      <c r="P25" s="732">
        <v>625.08699999999999</v>
      </c>
      <c r="Q25" s="732">
        <v>47.790999999999997</v>
      </c>
      <c r="R25" s="732">
        <v>53393.902000000002</v>
      </c>
      <c r="S25" s="732">
        <v>35.759</v>
      </c>
      <c r="T25" s="732">
        <v>46.973999999999997</v>
      </c>
      <c r="U25" s="732">
        <v>71.444999999999993</v>
      </c>
      <c r="V25" s="732">
        <v>82.070999999999998</v>
      </c>
      <c r="W25" s="732">
        <v>0.30499999999999999</v>
      </c>
      <c r="X25" s="732">
        <v>0</v>
      </c>
      <c r="Y25" s="732">
        <v>20353.653999999999</v>
      </c>
      <c r="Z25" s="732">
        <v>77457.510999999999</v>
      </c>
    </row>
    <row r="26" spans="3:26" s="375" customFormat="1" ht="14.25" thickTop="1" thickBot="1" x14ac:dyDescent="0.25">
      <c r="C26" s="112" t="s">
        <v>390</v>
      </c>
      <c r="D26" s="732">
        <v>1645.6210000000001</v>
      </c>
      <c r="E26" s="732">
        <v>1167.4000000000001</v>
      </c>
      <c r="F26" s="732">
        <v>16109.3</v>
      </c>
      <c r="G26" s="732">
        <v>6640.3329999999996</v>
      </c>
      <c r="H26" s="732">
        <v>1117.7819999999999</v>
      </c>
      <c r="I26" s="732">
        <v>10264.963</v>
      </c>
      <c r="J26" s="732">
        <v>15613.138999999999</v>
      </c>
      <c r="K26" s="732">
        <v>6533.9669999999996</v>
      </c>
      <c r="L26" s="732">
        <v>3811.098</v>
      </c>
      <c r="M26" s="732">
        <v>2898.0520000000001</v>
      </c>
      <c r="N26" s="732">
        <v>28852.112000000001</v>
      </c>
      <c r="O26" s="732">
        <v>2886.2170000000001</v>
      </c>
      <c r="P26" s="732">
        <v>5095.3599999999997</v>
      </c>
      <c r="Q26" s="732">
        <v>3152.165</v>
      </c>
      <c r="R26" s="732">
        <v>54419.220999999998</v>
      </c>
      <c r="S26" s="732">
        <v>615.68799999999999</v>
      </c>
      <c r="T26" s="732">
        <v>1379.9269999999999</v>
      </c>
      <c r="U26" s="732">
        <v>1088.027</v>
      </c>
      <c r="V26" s="732">
        <v>1725.2360000000001</v>
      </c>
      <c r="W26" s="732">
        <v>2.3109999999999999</v>
      </c>
      <c r="X26" s="732">
        <v>0.32900000000000001</v>
      </c>
      <c r="Y26" s="732">
        <v>79652.918999999994</v>
      </c>
      <c r="Z26" s="732">
        <v>244671.16699999999</v>
      </c>
    </row>
    <row r="27" spans="3:26" ht="15.75" thickTop="1" x14ac:dyDescent="0.25"/>
  </sheetData>
  <mergeCells count="23">
    <mergeCell ref="V4:V5"/>
    <mergeCell ref="W4:W5"/>
    <mergeCell ref="X4:X5"/>
    <mergeCell ref="Y4:Y5"/>
    <mergeCell ref="Z4:Z5"/>
    <mergeCell ref="U4:U5"/>
    <mergeCell ref="J4:J5"/>
    <mergeCell ref="K4:K5"/>
    <mergeCell ref="L4:L5"/>
    <mergeCell ref="M4:M5"/>
    <mergeCell ref="N4:N5"/>
    <mergeCell ref="O4:O5"/>
    <mergeCell ref="P4:P5"/>
    <mergeCell ref="Q4:Q5"/>
    <mergeCell ref="R4:R5"/>
    <mergeCell ref="S4:S5"/>
    <mergeCell ref="T4:T5"/>
    <mergeCell ref="I4:I5"/>
    <mergeCell ref="D4:D5"/>
    <mergeCell ref="E4:E5"/>
    <mergeCell ref="F4:F5"/>
    <mergeCell ref="G4:G5"/>
    <mergeCell ref="H4:H5"/>
  </mergeCells>
  <hyperlinks>
    <hyperlink ref="A1" location="'ÍNDICE TABLAS'!A1" display="ÍNDICE TABLAS" xr:uid="{00000000-0004-0000-1400-000000000000}"/>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8"/>
  <sheetViews>
    <sheetView showGridLines="0" workbookViewId="0"/>
  </sheetViews>
  <sheetFormatPr baseColWidth="10" defaultRowHeight="15" x14ac:dyDescent="0.25"/>
  <cols>
    <col min="1" max="1" bestFit="true" customWidth="true" width="18.28515625" collapsed="true"/>
    <col min="2" max="2" customWidth="true" width="2.5703125" collapsed="true"/>
    <col min="3" max="3" customWidth="true" width="34.140625" collapsed="true"/>
    <col min="8" max="8" customWidth="true" width="13.0" collapsed="true"/>
  </cols>
  <sheetData>
    <row r="1" spans="1:9" ht="18" x14ac:dyDescent="0.25">
      <c r="A1" s="224" t="s">
        <v>0</v>
      </c>
      <c r="D1" s="1"/>
    </row>
    <row r="2" spans="1:9" s="15" customFormat="1" ht="37.5" x14ac:dyDescent="0.5">
      <c r="A2" s="13" t="s">
        <v>572</v>
      </c>
      <c r="B2" s="13" t="s">
        <v>132</v>
      </c>
      <c r="C2" s="13" t="s">
        <v>558</v>
      </c>
      <c r="D2" s="14"/>
    </row>
    <row r="3" spans="1:9" ht="15.75" thickBot="1" x14ac:dyDescent="0.3">
      <c r="D3" s="1"/>
    </row>
    <row r="4" spans="1:9" ht="16.5" thickTop="1" thickBot="1" x14ac:dyDescent="0.3">
      <c r="C4" s="108"/>
      <c r="D4" s="975" t="s">
        <v>549</v>
      </c>
      <c r="E4" s="975"/>
      <c r="F4" s="975"/>
      <c r="G4" s="975"/>
      <c r="H4" s="975"/>
      <c r="I4" s="975"/>
    </row>
    <row r="5" spans="1:9" ht="19.5" customHeight="1" thickTop="1" x14ac:dyDescent="0.25">
      <c r="C5" s="976" t="s">
        <v>550</v>
      </c>
      <c r="D5" s="978" t="s">
        <v>551</v>
      </c>
      <c r="E5" s="978" t="s">
        <v>552</v>
      </c>
      <c r="F5" s="109" t="s">
        <v>553</v>
      </c>
      <c r="G5" s="978" t="s">
        <v>555</v>
      </c>
      <c r="H5" s="921" t="s">
        <v>556</v>
      </c>
      <c r="I5" s="978" t="s">
        <v>390</v>
      </c>
    </row>
    <row r="6" spans="1:9" ht="22.5" customHeight="1" thickBot="1" x14ac:dyDescent="0.3">
      <c r="C6" s="977"/>
      <c r="D6" s="979"/>
      <c r="E6" s="979"/>
      <c r="F6" s="326" t="s">
        <v>554</v>
      </c>
      <c r="G6" s="979"/>
      <c r="H6" s="922"/>
      <c r="I6" s="979"/>
    </row>
    <row r="7" spans="1:9" ht="31.5" thickTop="1" thickBot="1" x14ac:dyDescent="0.3">
      <c r="C7" s="17" t="s">
        <v>482</v>
      </c>
      <c r="D7" s="619">
        <v>0</v>
      </c>
      <c r="E7" s="619">
        <v>45.274999999999999</v>
      </c>
      <c r="F7" s="619">
        <v>212.41399999999999</v>
      </c>
      <c r="G7" s="619">
        <v>655.13599999999997</v>
      </c>
      <c r="H7" s="619">
        <v>4.9729999999999999</v>
      </c>
      <c r="I7" s="619">
        <v>917.798</v>
      </c>
    </row>
    <row r="8" spans="1:9" ht="15.75" thickBot="1" x14ac:dyDescent="0.3">
      <c r="C8" s="17" t="s">
        <v>483</v>
      </c>
      <c r="D8" s="619">
        <v>2E-3</v>
      </c>
      <c r="E8" s="619">
        <v>17935.37</v>
      </c>
      <c r="F8" s="619">
        <v>9501.9650000000001</v>
      </c>
      <c r="G8" s="619">
        <v>2019.0250000000001</v>
      </c>
      <c r="H8" s="619">
        <v>231.11</v>
      </c>
      <c r="I8" s="619">
        <v>29687.472000000002</v>
      </c>
    </row>
    <row r="9" spans="1:9" ht="15.75" thickBot="1" x14ac:dyDescent="0.3">
      <c r="C9" s="17" t="s">
        <v>484</v>
      </c>
      <c r="D9" s="619">
        <v>0.26900000000000002</v>
      </c>
      <c r="E9" s="619">
        <v>26303.201000000001</v>
      </c>
      <c r="F9" s="619">
        <v>23561.964</v>
      </c>
      <c r="G9" s="619">
        <v>11508.446</v>
      </c>
      <c r="H9" s="619">
        <v>7549.9369999999999</v>
      </c>
      <c r="I9" s="619">
        <v>68923.816000000006</v>
      </c>
    </row>
    <row r="10" spans="1:9" ht="15.75" thickBot="1" x14ac:dyDescent="0.3">
      <c r="C10" s="17" t="s">
        <v>487</v>
      </c>
      <c r="D10" s="619">
        <v>21.571000000000002</v>
      </c>
      <c r="E10" s="619">
        <v>1020.728</v>
      </c>
      <c r="F10" s="619">
        <v>10862.49</v>
      </c>
      <c r="G10" s="619">
        <v>54962.743000000002</v>
      </c>
      <c r="H10" s="619">
        <v>547.24099999999999</v>
      </c>
      <c r="I10" s="619">
        <v>67414.773000000001</v>
      </c>
    </row>
    <row r="11" spans="1:9" ht="15.75" thickBot="1" x14ac:dyDescent="0.3">
      <c r="C11" s="17" t="s">
        <v>493</v>
      </c>
      <c r="D11" s="619">
        <v>0</v>
      </c>
      <c r="E11" s="619">
        <v>269.79599999999999</v>
      </c>
      <c r="F11" s="619">
        <v>0</v>
      </c>
      <c r="G11" s="619">
        <v>0</v>
      </c>
      <c r="H11" s="619">
        <v>0</v>
      </c>
      <c r="I11" s="619">
        <v>269.79599999999999</v>
      </c>
    </row>
    <row r="12" spans="1:9" ht="15.75" thickBot="1" x14ac:dyDescent="0.3">
      <c r="C12" s="48" t="s">
        <v>494</v>
      </c>
      <c r="D12" s="722">
        <v>21.841999999999999</v>
      </c>
      <c r="E12" s="722">
        <v>45574.368999999999</v>
      </c>
      <c r="F12" s="722">
        <v>44138.832999999999</v>
      </c>
      <c r="G12" s="722">
        <v>69145.350000000006</v>
      </c>
      <c r="H12" s="722">
        <v>8333.2610000000004</v>
      </c>
      <c r="I12" s="722">
        <v>167213.65599999999</v>
      </c>
    </row>
    <row r="13" spans="1:9" ht="31.5" thickTop="1" thickBot="1" x14ac:dyDescent="0.3">
      <c r="C13" s="17" t="s">
        <v>482</v>
      </c>
      <c r="D13" s="619">
        <v>0</v>
      </c>
      <c r="E13" s="619">
        <v>22612.133999999998</v>
      </c>
      <c r="F13" s="619">
        <v>12332.42</v>
      </c>
      <c r="G13" s="619">
        <v>12328.795</v>
      </c>
      <c r="H13" s="619">
        <v>5.01</v>
      </c>
      <c r="I13" s="619">
        <v>47278.358999999997</v>
      </c>
    </row>
    <row r="14" spans="1:9" ht="30.75" thickBot="1" x14ac:dyDescent="0.3">
      <c r="C14" s="17" t="s">
        <v>495</v>
      </c>
      <c r="D14" s="619">
        <v>0</v>
      </c>
      <c r="E14" s="619">
        <v>976.16600000000005</v>
      </c>
      <c r="F14" s="619">
        <v>2345.085</v>
      </c>
      <c r="G14" s="619">
        <v>1757.096</v>
      </c>
      <c r="H14" s="619">
        <v>6.9130000000000003</v>
      </c>
      <c r="I14" s="619">
        <v>5085.2610000000004</v>
      </c>
    </row>
    <row r="15" spans="1:9" ht="15.75" thickBot="1" x14ac:dyDescent="0.3">
      <c r="C15" s="17" t="s">
        <v>496</v>
      </c>
      <c r="D15" s="619">
        <v>0</v>
      </c>
      <c r="E15" s="619">
        <v>397.00799999999998</v>
      </c>
      <c r="F15" s="619">
        <v>927.44299999999998</v>
      </c>
      <c r="G15" s="619">
        <v>1679.2349999999999</v>
      </c>
      <c r="H15" s="619">
        <v>117.81699999999999</v>
      </c>
      <c r="I15" s="619">
        <v>3121.502</v>
      </c>
    </row>
    <row r="16" spans="1:9" ht="15.75" thickBot="1" x14ac:dyDescent="0.3">
      <c r="C16" s="17" t="s">
        <v>483</v>
      </c>
      <c r="D16" s="619">
        <v>0</v>
      </c>
      <c r="E16" s="619">
        <v>609.29999999999995</v>
      </c>
      <c r="F16" s="619">
        <v>104.81</v>
      </c>
      <c r="G16" s="619">
        <v>283.11200000000002</v>
      </c>
      <c r="H16" s="619">
        <v>0</v>
      </c>
      <c r="I16" s="619">
        <v>997.22199999999998</v>
      </c>
    </row>
    <row r="17" spans="3:9" ht="15.75" thickBot="1" x14ac:dyDescent="0.3">
      <c r="C17" s="17" t="s">
        <v>484</v>
      </c>
      <c r="D17" s="619">
        <v>0</v>
      </c>
      <c r="E17" s="619">
        <v>214.11699999999999</v>
      </c>
      <c r="F17" s="619">
        <v>6.657</v>
      </c>
      <c r="G17" s="619">
        <v>18.324000000000002</v>
      </c>
      <c r="H17" s="619">
        <v>1.7</v>
      </c>
      <c r="I17" s="619">
        <v>240.79900000000001</v>
      </c>
    </row>
    <row r="18" spans="3:9" ht="15.75" thickBot="1" x14ac:dyDescent="0.3">
      <c r="C18" s="17" t="s">
        <v>487</v>
      </c>
      <c r="D18" s="619">
        <v>2.6219999999999999</v>
      </c>
      <c r="E18" s="619">
        <v>213.77199999999999</v>
      </c>
      <c r="F18" s="619">
        <v>442.50299999999999</v>
      </c>
      <c r="G18" s="619">
        <v>1114.3019999999999</v>
      </c>
      <c r="H18" s="619">
        <v>92.120999999999995</v>
      </c>
      <c r="I18" s="619">
        <v>1865.32</v>
      </c>
    </row>
    <row r="19" spans="3:9" ht="30.75" thickBot="1" x14ac:dyDescent="0.3">
      <c r="C19" s="17" t="s">
        <v>523</v>
      </c>
      <c r="D19" s="619">
        <v>0</v>
      </c>
      <c r="E19" s="619">
        <v>16.798999999999999</v>
      </c>
      <c r="F19" s="619">
        <v>430.94200000000001</v>
      </c>
      <c r="G19" s="619">
        <v>9112.5730000000003</v>
      </c>
      <c r="H19" s="619">
        <v>2.66</v>
      </c>
      <c r="I19" s="619">
        <v>9562.9750000000004</v>
      </c>
    </row>
    <row r="20" spans="3:9" ht="15.75" thickBot="1" x14ac:dyDescent="0.3">
      <c r="C20" s="17" t="s">
        <v>500</v>
      </c>
      <c r="D20" s="619">
        <v>0.58499999999999996</v>
      </c>
      <c r="E20" s="619">
        <v>61.018000000000001</v>
      </c>
      <c r="F20" s="619">
        <v>57.317999999999998</v>
      </c>
      <c r="G20" s="619">
        <v>580.35</v>
      </c>
      <c r="H20" s="619">
        <v>35.993000000000002</v>
      </c>
      <c r="I20" s="619">
        <v>735.26400000000001</v>
      </c>
    </row>
    <row r="21" spans="3:9" ht="30.75" thickBot="1" x14ac:dyDescent="0.3">
      <c r="C21" s="17" t="s">
        <v>501</v>
      </c>
      <c r="D21" s="619">
        <v>0</v>
      </c>
      <c r="E21" s="619">
        <v>3.855</v>
      </c>
      <c r="F21" s="619">
        <v>8.532</v>
      </c>
      <c r="G21" s="619">
        <v>68.058000000000007</v>
      </c>
      <c r="H21" s="619">
        <v>0</v>
      </c>
      <c r="I21" s="619">
        <v>80.444999999999993</v>
      </c>
    </row>
    <row r="22" spans="3:9" ht="15.75" thickBot="1" x14ac:dyDescent="0.3">
      <c r="C22" s="17" t="s">
        <v>993</v>
      </c>
      <c r="D22" s="619">
        <v>0</v>
      </c>
      <c r="E22" s="619">
        <v>8.32</v>
      </c>
      <c r="F22" s="619">
        <v>0</v>
      </c>
      <c r="G22" s="619">
        <v>0</v>
      </c>
      <c r="H22" s="619">
        <v>0</v>
      </c>
      <c r="I22" s="619">
        <v>8.32</v>
      </c>
    </row>
    <row r="23" spans="3:9" ht="15.75" thickBot="1" x14ac:dyDescent="0.3">
      <c r="C23" s="17" t="s">
        <v>493</v>
      </c>
      <c r="D23" s="619">
        <v>0</v>
      </c>
      <c r="E23" s="619">
        <v>268.95800000000003</v>
      </c>
      <c r="F23" s="619">
        <v>0</v>
      </c>
      <c r="G23" s="619">
        <v>0</v>
      </c>
      <c r="H23" s="619">
        <v>0</v>
      </c>
      <c r="I23" s="619">
        <v>268.95800000000003</v>
      </c>
    </row>
    <row r="24" spans="3:9" ht="15.75" thickBot="1" x14ac:dyDescent="0.3">
      <c r="C24" s="17" t="s">
        <v>505</v>
      </c>
      <c r="D24" s="619">
        <v>0</v>
      </c>
      <c r="E24" s="619">
        <v>8213.0849999999991</v>
      </c>
      <c r="F24" s="619">
        <v>0</v>
      </c>
      <c r="G24" s="619">
        <v>0</v>
      </c>
      <c r="H24" s="619">
        <v>0</v>
      </c>
      <c r="I24" s="619">
        <v>8213.0849999999991</v>
      </c>
    </row>
    <row r="25" spans="3:9" ht="15.75" thickBot="1" x14ac:dyDescent="0.3">
      <c r="C25" s="48" t="s">
        <v>506</v>
      </c>
      <c r="D25" s="722">
        <v>3.2069999999999999</v>
      </c>
      <c r="E25" s="722">
        <v>33594.535000000003</v>
      </c>
      <c r="F25" s="722">
        <v>16655.71</v>
      </c>
      <c r="G25" s="722">
        <v>26941.843000000001</v>
      </c>
      <c r="H25" s="733">
        <v>262.21499999999997</v>
      </c>
      <c r="I25" s="722">
        <v>77457.510999999999</v>
      </c>
    </row>
    <row r="26" spans="3:9" ht="16.5" thickTop="1" thickBot="1" x14ac:dyDescent="0.3">
      <c r="C26" s="48" t="s">
        <v>390</v>
      </c>
      <c r="D26" s="722">
        <v>25.05</v>
      </c>
      <c r="E26" s="722">
        <v>79168.903999999995</v>
      </c>
      <c r="F26" s="722">
        <v>60794.542999999998</v>
      </c>
      <c r="G26" s="722">
        <v>96087.192999999999</v>
      </c>
      <c r="H26" s="733">
        <v>8595.4770000000008</v>
      </c>
      <c r="I26" s="722">
        <v>244671.16699999999</v>
      </c>
    </row>
    <row r="27" spans="3:9" ht="15.75" thickTop="1" x14ac:dyDescent="0.25"/>
    <row r="28" spans="3:9" ht="15.75" x14ac:dyDescent="0.3">
      <c r="C28" s="376"/>
    </row>
  </sheetData>
  <mergeCells count="7">
    <mergeCell ref="D4:I4"/>
    <mergeCell ref="C5:C6"/>
    <mergeCell ref="D5:D6"/>
    <mergeCell ref="E5:E6"/>
    <mergeCell ref="G5:G6"/>
    <mergeCell ref="H5:H6"/>
    <mergeCell ref="I5:I6"/>
  </mergeCells>
  <hyperlinks>
    <hyperlink ref="A1" location="'ÍNDICE TABLAS'!A1" display="ÍNDICE TABLAS" xr:uid="{00000000-0004-0000-15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6"/>
  <sheetViews>
    <sheetView showGridLines="0" workbookViewId="0"/>
  </sheetViews>
  <sheetFormatPr baseColWidth="10" defaultRowHeight="15" x14ac:dyDescent="0.25"/>
  <cols>
    <col min="1" max="1" bestFit="true" customWidth="true" width="18.140625" collapsed="true"/>
    <col min="2" max="2" customWidth="true" width="2.5703125" collapsed="true"/>
    <col min="3" max="3" customWidth="true" width="58.28515625" collapsed="true"/>
    <col min="5" max="5" customWidth="true" width="13.5703125" collapsed="true"/>
  </cols>
  <sheetData>
    <row r="1" spans="1:9" ht="18" x14ac:dyDescent="0.25">
      <c r="A1" s="224" t="s">
        <v>0</v>
      </c>
      <c r="D1" s="1"/>
    </row>
    <row r="2" spans="1:9" s="15" customFormat="1" ht="37.5" x14ac:dyDescent="0.5">
      <c r="A2" s="13" t="s">
        <v>574</v>
      </c>
      <c r="B2" s="13" t="s">
        <v>132</v>
      </c>
      <c r="C2" s="13" t="s">
        <v>573</v>
      </c>
      <c r="D2" s="14"/>
    </row>
    <row r="3" spans="1:9" ht="15.75" thickBot="1" x14ac:dyDescent="0.3">
      <c r="D3" s="1"/>
    </row>
    <row r="4" spans="1:9" ht="16.5" thickTop="1" thickBot="1" x14ac:dyDescent="0.3">
      <c r="C4" s="37"/>
      <c r="D4" s="980" t="s">
        <v>559</v>
      </c>
      <c r="E4" s="980"/>
      <c r="F4" s="981" t="s">
        <v>994</v>
      </c>
      <c r="G4" s="981" t="s">
        <v>590</v>
      </c>
      <c r="H4" s="981" t="s">
        <v>995</v>
      </c>
      <c r="I4" s="982" t="s">
        <v>563</v>
      </c>
    </row>
    <row r="5" spans="1:9" ht="51" customHeight="1" thickTop="1" thickBot="1" x14ac:dyDescent="0.3">
      <c r="C5" s="459" t="s">
        <v>133</v>
      </c>
      <c r="D5" s="233" t="s">
        <v>500</v>
      </c>
      <c r="E5" s="320" t="s">
        <v>996</v>
      </c>
      <c r="F5" s="918"/>
      <c r="G5" s="918"/>
      <c r="H5" s="918"/>
      <c r="I5" s="983"/>
    </row>
    <row r="6" spans="1:9" ht="16.5" thickTop="1" thickBot="1" x14ac:dyDescent="0.3">
      <c r="C6" s="110" t="s">
        <v>482</v>
      </c>
      <c r="D6" s="729">
        <v>1E-3</v>
      </c>
      <c r="E6" s="729">
        <v>917.798</v>
      </c>
      <c r="F6" s="729">
        <v>0</v>
      </c>
      <c r="G6" s="729">
        <v>0</v>
      </c>
      <c r="H6" s="729">
        <v>-0.32</v>
      </c>
      <c r="I6" s="729">
        <v>917.79899999999998</v>
      </c>
    </row>
    <row r="7" spans="1:9" ht="15.75" thickBot="1" x14ac:dyDescent="0.3">
      <c r="C7" s="110" t="s">
        <v>483</v>
      </c>
      <c r="D7" s="729">
        <v>129.346</v>
      </c>
      <c r="E7" s="729">
        <v>29636.488000000001</v>
      </c>
      <c r="F7" s="729">
        <v>78.361999999999995</v>
      </c>
      <c r="G7" s="729">
        <v>0</v>
      </c>
      <c r="H7" s="729">
        <v>-10.643000000000001</v>
      </c>
      <c r="I7" s="729">
        <v>29687.472000000002</v>
      </c>
    </row>
    <row r="8" spans="1:9" ht="15.75" thickBot="1" x14ac:dyDescent="0.3">
      <c r="C8" s="110" t="s">
        <v>484</v>
      </c>
      <c r="D8" s="729">
        <v>3041.1390000000001</v>
      </c>
      <c r="E8" s="729">
        <v>67316.94</v>
      </c>
      <c r="F8" s="729">
        <v>1434.2640000000001</v>
      </c>
      <c r="G8" s="729">
        <v>0</v>
      </c>
      <c r="H8" s="729">
        <v>-291.64099999999985</v>
      </c>
      <c r="I8" s="729">
        <v>68923.815000000002</v>
      </c>
    </row>
    <row r="9" spans="1:9" ht="15.75" thickBot="1" x14ac:dyDescent="0.3">
      <c r="C9" s="111" t="s">
        <v>485</v>
      </c>
      <c r="D9" s="729">
        <v>485.37599999999998</v>
      </c>
      <c r="E9" s="729">
        <v>5253.9719999999998</v>
      </c>
      <c r="F9" s="729">
        <v>190.68100000000001</v>
      </c>
      <c r="G9" s="729">
        <v>0</v>
      </c>
      <c r="H9" s="729">
        <v>-64.167999999999978</v>
      </c>
      <c r="I9" s="729">
        <v>5548.6670000000004</v>
      </c>
    </row>
    <row r="10" spans="1:9" ht="15.75" thickBot="1" x14ac:dyDescent="0.3">
      <c r="C10" s="111" t="s">
        <v>486</v>
      </c>
      <c r="D10" s="729">
        <v>1596.0450000000001</v>
      </c>
      <c r="E10" s="729">
        <v>23165.018</v>
      </c>
      <c r="F10" s="729">
        <v>772.423</v>
      </c>
      <c r="G10" s="729">
        <v>0</v>
      </c>
      <c r="H10" s="729">
        <v>-25.237999999999943</v>
      </c>
      <c r="I10" s="729">
        <v>23988.640000000003</v>
      </c>
    </row>
    <row r="11" spans="1:9" ht="15.75" thickBot="1" x14ac:dyDescent="0.3">
      <c r="C11" s="110" t="s">
        <v>487</v>
      </c>
      <c r="D11" s="729">
        <v>2803.4740000000002</v>
      </c>
      <c r="E11" s="729">
        <v>66205.964999999997</v>
      </c>
      <c r="F11" s="729">
        <v>1594.6669999999999</v>
      </c>
      <c r="G11" s="729">
        <v>0</v>
      </c>
      <c r="H11" s="729">
        <v>625.41399999999987</v>
      </c>
      <c r="I11" s="729">
        <v>67414.771999999997</v>
      </c>
    </row>
    <row r="12" spans="1:9" ht="15.75" thickBot="1" x14ac:dyDescent="0.3">
      <c r="C12" s="110" t="s">
        <v>564</v>
      </c>
      <c r="D12" s="729">
        <v>2298.5569999999998</v>
      </c>
      <c r="E12" s="729">
        <v>53471.498</v>
      </c>
      <c r="F12" s="729">
        <v>1166.4670000000001</v>
      </c>
      <c r="G12" s="729">
        <v>0</v>
      </c>
      <c r="H12" s="729">
        <v>580.23400000000015</v>
      </c>
      <c r="I12" s="729">
        <v>54603.588000000003</v>
      </c>
    </row>
    <row r="13" spans="1:9" ht="15.75" thickBot="1" x14ac:dyDescent="0.3">
      <c r="C13" s="111" t="s">
        <v>565</v>
      </c>
      <c r="D13" s="729">
        <v>126.367</v>
      </c>
      <c r="E13" s="729">
        <v>1266.9970000000001</v>
      </c>
      <c r="F13" s="729">
        <v>45.210999999999999</v>
      </c>
      <c r="G13" s="729">
        <v>0</v>
      </c>
      <c r="H13" s="729">
        <v>-4.820999999999998</v>
      </c>
      <c r="I13" s="729">
        <v>1348.153</v>
      </c>
    </row>
    <row r="14" spans="1:9" ht="15.75" thickBot="1" x14ac:dyDescent="0.3">
      <c r="C14" s="111" t="s">
        <v>566</v>
      </c>
      <c r="D14" s="729">
        <v>2172.19</v>
      </c>
      <c r="E14" s="729">
        <v>52204.500999999997</v>
      </c>
      <c r="F14" s="729">
        <v>1121.2560000000001</v>
      </c>
      <c r="G14" s="729">
        <v>0</v>
      </c>
      <c r="H14" s="729">
        <v>585.05500000000006</v>
      </c>
      <c r="I14" s="729">
        <v>53255.434999999998</v>
      </c>
    </row>
    <row r="15" spans="1:9" ht="15.75" thickBot="1" x14ac:dyDescent="0.3">
      <c r="C15" s="110" t="s">
        <v>567</v>
      </c>
      <c r="D15" s="729">
        <v>38.512</v>
      </c>
      <c r="E15" s="729">
        <v>5187.3549999999996</v>
      </c>
      <c r="F15" s="729">
        <v>59.704999999999998</v>
      </c>
      <c r="G15" s="729">
        <v>0</v>
      </c>
      <c r="H15" s="729">
        <v>-3.1090000000000018</v>
      </c>
      <c r="I15" s="729">
        <v>5166.1619999999994</v>
      </c>
    </row>
    <row r="16" spans="1:9" ht="15.75" thickBot="1" x14ac:dyDescent="0.3">
      <c r="C16" s="110" t="s">
        <v>568</v>
      </c>
      <c r="D16" s="729">
        <v>466.40600000000001</v>
      </c>
      <c r="E16" s="729">
        <v>7547.1130000000003</v>
      </c>
      <c r="F16" s="729">
        <v>368.49400000000003</v>
      </c>
      <c r="G16" s="729">
        <v>0</v>
      </c>
      <c r="H16" s="729">
        <v>48.289000000000044</v>
      </c>
      <c r="I16" s="729">
        <v>7645.0250000000005</v>
      </c>
    </row>
    <row r="17" spans="3:9" ht="15.75" thickBot="1" x14ac:dyDescent="0.3">
      <c r="C17" s="111" t="s">
        <v>565</v>
      </c>
      <c r="D17" s="729">
        <v>228.95599999999999</v>
      </c>
      <c r="E17" s="729">
        <v>3084.9090000000001</v>
      </c>
      <c r="F17" s="729">
        <v>153.37700000000001</v>
      </c>
      <c r="G17" s="729">
        <v>0</v>
      </c>
      <c r="H17" s="729">
        <v>12.687000000000012</v>
      </c>
      <c r="I17" s="729">
        <v>3160.4880000000003</v>
      </c>
    </row>
    <row r="18" spans="3:9" ht="15.75" thickBot="1" x14ac:dyDescent="0.3">
      <c r="C18" s="111" t="s">
        <v>566</v>
      </c>
      <c r="D18" s="729">
        <v>237.45</v>
      </c>
      <c r="E18" s="729">
        <v>4462.2030000000004</v>
      </c>
      <c r="F18" s="729">
        <v>215.11699999999999</v>
      </c>
      <c r="G18" s="729">
        <v>0</v>
      </c>
      <c r="H18" s="729">
        <v>35.602000000000004</v>
      </c>
      <c r="I18" s="729">
        <v>4484.5360000000001</v>
      </c>
    </row>
    <row r="19" spans="3:9" ht="15.75" thickBot="1" x14ac:dyDescent="0.3">
      <c r="C19" s="110" t="s">
        <v>493</v>
      </c>
      <c r="D19" s="729">
        <v>0</v>
      </c>
      <c r="E19" s="729">
        <v>269.79599999999999</v>
      </c>
      <c r="F19" s="729">
        <v>0</v>
      </c>
      <c r="G19" s="729">
        <v>0</v>
      </c>
      <c r="H19" s="729">
        <v>0</v>
      </c>
      <c r="I19" s="729">
        <v>269.79599999999999</v>
      </c>
    </row>
    <row r="20" spans="3:9" ht="15.75" thickBot="1" x14ac:dyDescent="0.3">
      <c r="C20" s="112" t="s">
        <v>494</v>
      </c>
      <c r="D20" s="734">
        <v>5973.96</v>
      </c>
      <c r="E20" s="734">
        <v>164346.98800000001</v>
      </c>
      <c r="F20" s="734">
        <v>3107.2929999999997</v>
      </c>
      <c r="G20" s="734">
        <v>0</v>
      </c>
      <c r="H20" s="734">
        <v>322.81099999999969</v>
      </c>
      <c r="I20" s="734">
        <v>167213.655</v>
      </c>
    </row>
    <row r="21" spans="3:9" ht="16.5" thickTop="1" thickBot="1" x14ac:dyDescent="0.3">
      <c r="C21" s="110" t="s">
        <v>482</v>
      </c>
      <c r="D21" s="729">
        <v>0</v>
      </c>
      <c r="E21" s="729">
        <v>47279.803</v>
      </c>
      <c r="F21" s="729">
        <v>1.4430000000000001</v>
      </c>
      <c r="G21" s="729">
        <v>0</v>
      </c>
      <c r="H21" s="729">
        <v>0.33499999999999996</v>
      </c>
      <c r="I21" s="729">
        <v>47278.36</v>
      </c>
    </row>
    <row r="22" spans="3:9" ht="15.75" thickBot="1" x14ac:dyDescent="0.3">
      <c r="C22" s="110" t="s">
        <v>495</v>
      </c>
      <c r="D22" s="729">
        <v>0</v>
      </c>
      <c r="E22" s="729">
        <v>5085.2610000000004</v>
      </c>
      <c r="F22" s="729">
        <v>0</v>
      </c>
      <c r="G22" s="729">
        <v>0</v>
      </c>
      <c r="H22" s="729">
        <v>0</v>
      </c>
      <c r="I22" s="729">
        <v>5085.2610000000004</v>
      </c>
    </row>
    <row r="23" spans="3:9" ht="15.75" thickBot="1" x14ac:dyDescent="0.3">
      <c r="C23" s="110" t="s">
        <v>496</v>
      </c>
      <c r="D23" s="729">
        <v>0</v>
      </c>
      <c r="E23" s="729">
        <v>3121.5189999999998</v>
      </c>
      <c r="F23" s="729">
        <v>1.7000000000000001E-2</v>
      </c>
      <c r="G23" s="729">
        <v>0</v>
      </c>
      <c r="H23" s="729">
        <v>1.6E-2</v>
      </c>
      <c r="I23" s="729">
        <v>3121.502</v>
      </c>
    </row>
    <row r="24" spans="3:9" ht="15.75" thickBot="1" x14ac:dyDescent="0.3">
      <c r="C24" s="110" t="s">
        <v>497</v>
      </c>
      <c r="D24" s="729">
        <v>0</v>
      </c>
      <c r="E24" s="729">
        <v>8.32</v>
      </c>
      <c r="F24" s="729">
        <v>0</v>
      </c>
      <c r="G24" s="729">
        <v>0</v>
      </c>
      <c r="H24" s="729">
        <v>0</v>
      </c>
      <c r="I24" s="729">
        <v>8.32</v>
      </c>
    </row>
    <row r="25" spans="3:9" ht="15.75" thickBot="1" x14ac:dyDescent="0.3">
      <c r="C25" s="110" t="s">
        <v>498</v>
      </c>
      <c r="D25" s="729">
        <v>0</v>
      </c>
      <c r="E25" s="729">
        <v>0</v>
      </c>
      <c r="F25" s="729">
        <v>0</v>
      </c>
      <c r="G25" s="729">
        <v>0</v>
      </c>
      <c r="H25" s="729">
        <v>0</v>
      </c>
      <c r="I25" s="729">
        <v>0</v>
      </c>
    </row>
    <row r="26" spans="3:9" ht="15.75" thickBot="1" x14ac:dyDescent="0.3">
      <c r="C26" s="110" t="s">
        <v>483</v>
      </c>
      <c r="D26" s="729">
        <v>0</v>
      </c>
      <c r="E26" s="729">
        <v>997.23</v>
      </c>
      <c r="F26" s="729">
        <v>8.0000000000000002E-3</v>
      </c>
      <c r="G26" s="729">
        <v>0</v>
      </c>
      <c r="H26" s="729">
        <v>-21.099</v>
      </c>
      <c r="I26" s="729">
        <v>997.22199999999998</v>
      </c>
    </row>
    <row r="27" spans="3:9" ht="15.75" thickBot="1" x14ac:dyDescent="0.3">
      <c r="C27" s="110" t="s">
        <v>484</v>
      </c>
      <c r="D27" s="729">
        <v>0</v>
      </c>
      <c r="E27" s="729">
        <v>274.90100000000001</v>
      </c>
      <c r="F27" s="729">
        <v>34.101999999999997</v>
      </c>
      <c r="G27" s="729">
        <v>0</v>
      </c>
      <c r="H27" s="729">
        <v>-38.643999999999998</v>
      </c>
      <c r="I27" s="729">
        <v>240.79900000000001</v>
      </c>
    </row>
    <row r="28" spans="3:9" ht="15.75" thickBot="1" x14ac:dyDescent="0.3">
      <c r="C28" s="111" t="s">
        <v>486</v>
      </c>
      <c r="D28" s="729">
        <v>0</v>
      </c>
      <c r="E28" s="729">
        <v>274.90100000000001</v>
      </c>
      <c r="F28" s="729">
        <v>34.101999999999997</v>
      </c>
      <c r="G28" s="729">
        <v>0</v>
      </c>
      <c r="H28" s="729">
        <v>-38.643999999999998</v>
      </c>
      <c r="I28" s="729">
        <v>240.79900000000001</v>
      </c>
    </row>
    <row r="29" spans="3:9" ht="15.75" thickBot="1" x14ac:dyDescent="0.3">
      <c r="C29" s="110" t="s">
        <v>487</v>
      </c>
      <c r="D29" s="729">
        <v>0</v>
      </c>
      <c r="E29" s="729">
        <v>1892.5309999999999</v>
      </c>
      <c r="F29" s="729">
        <v>27.21</v>
      </c>
      <c r="G29" s="729">
        <v>0</v>
      </c>
      <c r="H29" s="729">
        <v>-55.936</v>
      </c>
      <c r="I29" s="729">
        <v>1865.3209999999999</v>
      </c>
    </row>
    <row r="30" spans="3:9" ht="15.75" thickBot="1" x14ac:dyDescent="0.3">
      <c r="C30" s="111" t="s">
        <v>486</v>
      </c>
      <c r="D30" s="729">
        <v>0</v>
      </c>
      <c r="E30" s="729">
        <v>770.66399999999999</v>
      </c>
      <c r="F30" s="729">
        <v>8.6509999999999998</v>
      </c>
      <c r="G30" s="729">
        <v>0</v>
      </c>
      <c r="H30" s="729">
        <v>-3.1739999999999995</v>
      </c>
      <c r="I30" s="729">
        <v>762.01300000000003</v>
      </c>
    </row>
    <row r="31" spans="3:9" ht="15.75" thickBot="1" x14ac:dyDescent="0.3">
      <c r="C31" s="110" t="s">
        <v>523</v>
      </c>
      <c r="D31" s="729">
        <v>0</v>
      </c>
      <c r="E31" s="729">
        <v>9572.5640000000003</v>
      </c>
      <c r="F31" s="729">
        <v>9.5890000000000004</v>
      </c>
      <c r="G31" s="729">
        <v>0</v>
      </c>
      <c r="H31" s="729">
        <v>-28.992000000000004</v>
      </c>
      <c r="I31" s="729">
        <v>9562.9750000000004</v>
      </c>
    </row>
    <row r="32" spans="3:9" ht="15.75" thickBot="1" x14ac:dyDescent="0.3">
      <c r="C32" s="111" t="s">
        <v>486</v>
      </c>
      <c r="D32" s="729">
        <v>0</v>
      </c>
      <c r="E32" s="729">
        <v>655.16300000000001</v>
      </c>
      <c r="F32" s="729">
        <v>0.95599999999999996</v>
      </c>
      <c r="G32" s="729">
        <v>0</v>
      </c>
      <c r="H32" s="729">
        <v>-1.2549999999999999</v>
      </c>
      <c r="I32" s="729">
        <v>654.20699999999999</v>
      </c>
    </row>
    <row r="33" spans="3:9" ht="15.75" thickBot="1" x14ac:dyDescent="0.3">
      <c r="C33" s="110" t="s">
        <v>500</v>
      </c>
      <c r="D33" s="729">
        <v>1114.0139999999999</v>
      </c>
      <c r="E33" s="729">
        <v>0</v>
      </c>
      <c r="F33" s="729">
        <v>378.75</v>
      </c>
      <c r="G33" s="729">
        <v>0</v>
      </c>
      <c r="H33" s="729">
        <v>-199.11800000000005</v>
      </c>
      <c r="I33" s="729">
        <v>735.2639999999999</v>
      </c>
    </row>
    <row r="34" spans="3:9" ht="15.75" thickBot="1" x14ac:dyDescent="0.3">
      <c r="C34" s="110" t="s">
        <v>501</v>
      </c>
      <c r="D34" s="729">
        <v>21.533000000000001</v>
      </c>
      <c r="E34" s="729">
        <v>66.736999999999995</v>
      </c>
      <c r="F34" s="729">
        <v>7.8239999999999998</v>
      </c>
      <c r="G34" s="729">
        <v>0</v>
      </c>
      <c r="H34" s="729">
        <v>7.7059999999999995</v>
      </c>
      <c r="I34" s="729">
        <v>80.445999999999998</v>
      </c>
    </row>
    <row r="35" spans="3:9" ht="15.75" thickBot="1" x14ac:dyDescent="0.3">
      <c r="C35" s="110" t="s">
        <v>502</v>
      </c>
      <c r="D35" s="729">
        <v>0</v>
      </c>
      <c r="E35" s="729">
        <v>0</v>
      </c>
      <c r="F35" s="729">
        <v>0</v>
      </c>
      <c r="G35" s="729">
        <v>0</v>
      </c>
      <c r="H35" s="729">
        <v>0</v>
      </c>
      <c r="I35" s="729">
        <v>0</v>
      </c>
    </row>
    <row r="36" spans="3:9" ht="15.75" thickBot="1" x14ac:dyDescent="0.3">
      <c r="C36" s="110" t="s">
        <v>503</v>
      </c>
      <c r="D36" s="729">
        <v>0</v>
      </c>
      <c r="E36" s="729">
        <v>0</v>
      </c>
      <c r="F36" s="729">
        <v>0</v>
      </c>
      <c r="G36" s="729">
        <v>0</v>
      </c>
      <c r="H36" s="729">
        <v>0</v>
      </c>
      <c r="I36" s="729">
        <v>0</v>
      </c>
    </row>
    <row r="37" spans="3:9" ht="15.75" thickBot="1" x14ac:dyDescent="0.3">
      <c r="C37" s="110" t="s">
        <v>504</v>
      </c>
      <c r="D37" s="729">
        <v>0</v>
      </c>
      <c r="E37" s="729">
        <v>0</v>
      </c>
      <c r="F37" s="729">
        <v>0</v>
      </c>
      <c r="G37" s="729">
        <v>0</v>
      </c>
      <c r="H37" s="729">
        <v>0</v>
      </c>
      <c r="I37" s="729">
        <v>0</v>
      </c>
    </row>
    <row r="38" spans="3:9" ht="15.75" thickBot="1" x14ac:dyDescent="0.3">
      <c r="C38" s="110" t="s">
        <v>493</v>
      </c>
      <c r="D38" s="729">
        <v>0</v>
      </c>
      <c r="E38" s="729">
        <v>268.95800000000003</v>
      </c>
      <c r="F38" s="729">
        <v>0</v>
      </c>
      <c r="G38" s="729">
        <v>0</v>
      </c>
      <c r="H38" s="729">
        <v>0</v>
      </c>
      <c r="I38" s="729">
        <v>268.95800000000003</v>
      </c>
    </row>
    <row r="39" spans="3:9" ht="15.75" thickBot="1" x14ac:dyDescent="0.3">
      <c r="C39" s="110" t="s">
        <v>505</v>
      </c>
      <c r="D39" s="729">
        <v>0</v>
      </c>
      <c r="E39" s="729">
        <v>8955.0849999999991</v>
      </c>
      <c r="F39" s="729">
        <v>742</v>
      </c>
      <c r="G39" s="729">
        <v>0</v>
      </c>
      <c r="H39" s="729">
        <v>81.062999999999988</v>
      </c>
      <c r="I39" s="729">
        <v>8213.0849999999991</v>
      </c>
    </row>
    <row r="40" spans="3:9" ht="15.75" thickBot="1" x14ac:dyDescent="0.3">
      <c r="C40" s="112" t="s">
        <v>506</v>
      </c>
      <c r="D40" s="734">
        <v>1135.546</v>
      </c>
      <c r="E40" s="734">
        <v>77522.909</v>
      </c>
      <c r="F40" s="734">
        <v>1200.944</v>
      </c>
      <c r="G40" s="734">
        <v>0</v>
      </c>
      <c r="H40" s="734">
        <v>-254.66700000000014</v>
      </c>
      <c r="I40" s="734">
        <v>77457.510999999999</v>
      </c>
    </row>
    <row r="41" spans="3:9" ht="16.5" thickTop="1" thickBot="1" x14ac:dyDescent="0.3">
      <c r="C41" s="112" t="s">
        <v>390</v>
      </c>
      <c r="D41" s="734">
        <v>7109.5069999999996</v>
      </c>
      <c r="E41" s="734">
        <v>241869.897</v>
      </c>
      <c r="F41" s="734">
        <v>4308.2370000000001</v>
      </c>
      <c r="G41" s="734">
        <v>0</v>
      </c>
      <c r="H41" s="734">
        <v>68.143000000000029</v>
      </c>
      <c r="I41" s="734">
        <v>244671.16700000002</v>
      </c>
    </row>
    <row r="42" spans="3:9" ht="16.5" thickTop="1" thickBot="1" x14ac:dyDescent="0.3">
      <c r="C42" s="111" t="s">
        <v>569</v>
      </c>
      <c r="D42" s="729">
        <v>5749.8680000000004</v>
      </c>
      <c r="E42" s="729">
        <v>132407.53</v>
      </c>
      <c r="F42" s="729">
        <v>3470.8389999999999</v>
      </c>
      <c r="G42" s="729">
        <v>0</v>
      </c>
      <c r="H42" s="729">
        <v>-379.94300000000021</v>
      </c>
      <c r="I42" s="729">
        <v>134686.55899999998</v>
      </c>
    </row>
    <row r="43" spans="3:9" ht="15.75" thickBot="1" x14ac:dyDescent="0.3">
      <c r="C43" s="111" t="s">
        <v>570</v>
      </c>
      <c r="D43" s="729">
        <v>0</v>
      </c>
      <c r="E43" s="729">
        <v>46570.425000000003</v>
      </c>
      <c r="F43" s="729">
        <v>4.3659999999999997</v>
      </c>
      <c r="G43" s="729">
        <v>0</v>
      </c>
      <c r="H43" s="729">
        <v>3.8269999999999995</v>
      </c>
      <c r="I43" s="729">
        <v>46566.059000000001</v>
      </c>
    </row>
    <row r="44" spans="3:9" ht="15.75" thickBot="1" x14ac:dyDescent="0.3">
      <c r="C44" s="111" t="s">
        <v>571</v>
      </c>
      <c r="D44" s="729">
        <v>1188.079</v>
      </c>
      <c r="E44" s="729">
        <v>41585.379000000001</v>
      </c>
      <c r="F44" s="729">
        <v>213.542</v>
      </c>
      <c r="G44" s="729">
        <v>0</v>
      </c>
      <c r="H44" s="729">
        <v>-32.064999999999998</v>
      </c>
      <c r="I44" s="729">
        <v>42559.915999999997</v>
      </c>
    </row>
    <row r="46" spans="3:9" x14ac:dyDescent="0.25">
      <c r="C46" s="113" t="s">
        <v>1273</v>
      </c>
    </row>
  </sheetData>
  <mergeCells count="5">
    <mergeCell ref="D4:E4"/>
    <mergeCell ref="F4:F5"/>
    <mergeCell ref="H4:H5"/>
    <mergeCell ref="I4:I5"/>
    <mergeCell ref="G4:G5"/>
  </mergeCells>
  <hyperlinks>
    <hyperlink ref="A1" location="'ÍNDICE TABLAS'!A1" display="ÍNDICE TABLAS" xr:uid="{00000000-0004-0000-1600-000000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0"/>
  <sheetViews>
    <sheetView showGridLines="0" workbookViewId="0">
      <selection activeCell="G5" sqref="G5"/>
    </sheetView>
  </sheetViews>
  <sheetFormatPr baseColWidth="10" defaultRowHeight="15" x14ac:dyDescent="0.25"/>
  <cols>
    <col min="1" max="1" bestFit="true" customWidth="true" width="18.140625" collapsed="true"/>
    <col min="2" max="2" customWidth="true" width="2.5703125" collapsed="true"/>
    <col min="3" max="3" customWidth="true" width="28.5703125" collapsed="true"/>
    <col min="4" max="4" customWidth="true" width="12.5703125" collapsed="true"/>
    <col min="5" max="5" customWidth="true" width="13.28515625" collapsed="true"/>
  </cols>
  <sheetData>
    <row r="1" spans="1:9" ht="18" x14ac:dyDescent="0.25">
      <c r="A1" s="224" t="s">
        <v>0</v>
      </c>
      <c r="D1" s="1"/>
    </row>
    <row r="2" spans="1:9" s="15" customFormat="1" ht="37.5" x14ac:dyDescent="0.5">
      <c r="A2" s="13" t="s">
        <v>589</v>
      </c>
      <c r="B2" s="13" t="s">
        <v>132</v>
      </c>
      <c r="C2" s="13" t="s">
        <v>587</v>
      </c>
      <c r="D2" s="14"/>
    </row>
    <row r="3" spans="1:9" ht="15.75" thickBot="1" x14ac:dyDescent="0.3">
      <c r="D3" s="1"/>
    </row>
    <row r="4" spans="1:9" ht="15" customHeight="1" thickTop="1" thickBot="1" x14ac:dyDescent="0.3">
      <c r="C4" s="37"/>
      <c r="D4" s="920" t="s">
        <v>559</v>
      </c>
      <c r="E4" s="920"/>
      <c r="F4" s="921" t="s">
        <v>560</v>
      </c>
      <c r="G4" s="322" t="s">
        <v>561</v>
      </c>
      <c r="H4" s="921" t="s">
        <v>997</v>
      </c>
      <c r="I4" s="978" t="s">
        <v>563</v>
      </c>
    </row>
    <row r="5" spans="1:9" ht="46.5" thickTop="1" thickBot="1" x14ac:dyDescent="0.3">
      <c r="C5" s="377" t="s">
        <v>1110</v>
      </c>
      <c r="D5" s="323" t="s">
        <v>500</v>
      </c>
      <c r="E5" s="323" t="s">
        <v>998</v>
      </c>
      <c r="F5" s="922"/>
      <c r="G5" s="323" t="s">
        <v>562</v>
      </c>
      <c r="H5" s="922"/>
      <c r="I5" s="979"/>
    </row>
    <row r="6" spans="1:9" ht="31.5" thickTop="1" thickBot="1" x14ac:dyDescent="0.3">
      <c r="C6" s="17" t="s">
        <v>575</v>
      </c>
      <c r="D6" s="735">
        <v>104.663</v>
      </c>
      <c r="E6" s="735">
        <v>1597.838</v>
      </c>
      <c r="F6" s="735">
        <v>56.88</v>
      </c>
      <c r="G6" s="735">
        <v>0</v>
      </c>
      <c r="H6" s="735">
        <v>2.5570000000000022</v>
      </c>
      <c r="I6" s="735">
        <v>1645.6210000000001</v>
      </c>
    </row>
    <row r="7" spans="1:9" ht="15.75" thickBot="1" x14ac:dyDescent="0.3">
      <c r="C7" s="17" t="s">
        <v>530</v>
      </c>
      <c r="D7" s="735">
        <v>19.891999999999999</v>
      </c>
      <c r="E7" s="735">
        <v>1153.7070000000001</v>
      </c>
      <c r="F7" s="735">
        <v>6.1989999999999998</v>
      </c>
      <c r="G7" s="735">
        <v>0</v>
      </c>
      <c r="H7" s="735">
        <v>-1.6120000000000001</v>
      </c>
      <c r="I7" s="735">
        <v>1167.4000000000001</v>
      </c>
    </row>
    <row r="8" spans="1:9" ht="15.75" thickBot="1" x14ac:dyDescent="0.3">
      <c r="C8" s="17" t="s">
        <v>531</v>
      </c>
      <c r="D8" s="735">
        <v>764.36400000000003</v>
      </c>
      <c r="E8" s="735">
        <v>15669.023999999999</v>
      </c>
      <c r="F8" s="735">
        <v>324.08800000000002</v>
      </c>
      <c r="G8" s="735">
        <v>0</v>
      </c>
      <c r="H8" s="735">
        <v>-31.772999999999968</v>
      </c>
      <c r="I8" s="735">
        <v>16109.3</v>
      </c>
    </row>
    <row r="9" spans="1:9" ht="30.75" thickBot="1" x14ac:dyDescent="0.3">
      <c r="C9" s="17" t="s">
        <v>576</v>
      </c>
      <c r="D9" s="735">
        <v>203.43700000000001</v>
      </c>
      <c r="E9" s="735">
        <v>6503.3280000000004</v>
      </c>
      <c r="F9" s="735">
        <v>66.430999999999997</v>
      </c>
      <c r="G9" s="735">
        <v>0</v>
      </c>
      <c r="H9" s="735">
        <v>-14.537000000000006</v>
      </c>
      <c r="I9" s="735">
        <v>6640.3329999999996</v>
      </c>
    </row>
    <row r="10" spans="1:9" ht="15.75" thickBot="1" x14ac:dyDescent="0.3">
      <c r="C10" s="17" t="s">
        <v>533</v>
      </c>
      <c r="D10" s="735">
        <v>36.012</v>
      </c>
      <c r="E10" s="735">
        <v>1093.5170000000001</v>
      </c>
      <c r="F10" s="735">
        <v>11.747</v>
      </c>
      <c r="G10" s="735">
        <v>0</v>
      </c>
      <c r="H10" s="735">
        <v>-0.7159999999999993</v>
      </c>
      <c r="I10" s="735">
        <v>1117.7819999999999</v>
      </c>
    </row>
    <row r="11" spans="1:9" ht="15.75" thickBot="1" x14ac:dyDescent="0.3">
      <c r="C11" s="17" t="s">
        <v>534</v>
      </c>
      <c r="D11" s="735">
        <v>956.78599999999994</v>
      </c>
      <c r="E11" s="735">
        <v>9672.9699999999993</v>
      </c>
      <c r="F11" s="735">
        <v>364.79300000000001</v>
      </c>
      <c r="G11" s="735">
        <v>0</v>
      </c>
      <c r="H11" s="735">
        <v>-86.09699999999998</v>
      </c>
      <c r="I11" s="735">
        <v>10264.963</v>
      </c>
    </row>
    <row r="12" spans="1:9" ht="15.75" thickBot="1" x14ac:dyDescent="0.3">
      <c r="C12" s="17" t="s">
        <v>577</v>
      </c>
      <c r="D12" s="735">
        <v>656.178</v>
      </c>
      <c r="E12" s="735">
        <v>15308.039000000001</v>
      </c>
      <c r="F12" s="735">
        <v>351.07799999999997</v>
      </c>
      <c r="G12" s="735">
        <v>0</v>
      </c>
      <c r="H12" s="735">
        <v>-65.175000000000011</v>
      </c>
      <c r="I12" s="735">
        <v>15613.138999999999</v>
      </c>
    </row>
    <row r="13" spans="1:9" ht="15.75" thickBot="1" x14ac:dyDescent="0.3">
      <c r="C13" s="17" t="s">
        <v>536</v>
      </c>
      <c r="D13" s="735">
        <v>392.452</v>
      </c>
      <c r="E13" s="735">
        <v>6325.0950000000003</v>
      </c>
      <c r="F13" s="735">
        <v>183.58</v>
      </c>
      <c r="G13" s="735">
        <v>0</v>
      </c>
      <c r="H13" s="735">
        <v>-56.532999999999987</v>
      </c>
      <c r="I13" s="735">
        <v>6533.9669999999996</v>
      </c>
    </row>
    <row r="14" spans="1:9" ht="15.75" thickBot="1" x14ac:dyDescent="0.3">
      <c r="C14" s="17" t="s">
        <v>537</v>
      </c>
      <c r="D14" s="735">
        <v>207.97900000000001</v>
      </c>
      <c r="E14" s="735">
        <v>3702.3440000000001</v>
      </c>
      <c r="F14" s="735">
        <v>99.224999999999994</v>
      </c>
      <c r="G14" s="735">
        <v>0</v>
      </c>
      <c r="H14" s="735">
        <v>18.582999999999998</v>
      </c>
      <c r="I14" s="735">
        <v>3811.098</v>
      </c>
    </row>
    <row r="15" spans="1:9" ht="15.75" thickBot="1" x14ac:dyDescent="0.3">
      <c r="C15" s="17" t="s">
        <v>538</v>
      </c>
      <c r="D15" s="735">
        <v>63.802999999999997</v>
      </c>
      <c r="E15" s="735">
        <v>2865.9259999999999</v>
      </c>
      <c r="F15" s="735">
        <v>31.677</v>
      </c>
      <c r="G15" s="735">
        <v>0</v>
      </c>
      <c r="H15" s="735">
        <v>4.0109999999999992</v>
      </c>
      <c r="I15" s="735">
        <v>2898.0520000000001</v>
      </c>
    </row>
    <row r="16" spans="1:9" ht="15.75" thickBot="1" x14ac:dyDescent="0.3">
      <c r="C16" s="17" t="s">
        <v>578</v>
      </c>
      <c r="D16" s="735">
        <v>22.111999999999998</v>
      </c>
      <c r="E16" s="735">
        <v>28847.215</v>
      </c>
      <c r="F16" s="735">
        <v>17.215</v>
      </c>
      <c r="G16" s="735">
        <v>0</v>
      </c>
      <c r="H16" s="735">
        <v>-4.7970000000000006</v>
      </c>
      <c r="I16" s="735">
        <v>28852.112000000001</v>
      </c>
    </row>
    <row r="17" spans="3:9" ht="15.75" thickBot="1" x14ac:dyDescent="0.3">
      <c r="C17" s="17" t="s">
        <v>539</v>
      </c>
      <c r="D17" s="735">
        <v>179.82900000000001</v>
      </c>
      <c r="E17" s="735">
        <v>2797.4279999999999</v>
      </c>
      <c r="F17" s="735">
        <v>91.039000000000001</v>
      </c>
      <c r="G17" s="735">
        <v>0</v>
      </c>
      <c r="H17" s="735">
        <v>-1.1110000000000042</v>
      </c>
      <c r="I17" s="735">
        <v>2886.2170000000001</v>
      </c>
    </row>
    <row r="18" spans="3:9" ht="30.75" thickBot="1" x14ac:dyDescent="0.3">
      <c r="C18" s="17" t="s">
        <v>579</v>
      </c>
      <c r="D18" s="735">
        <v>389.12</v>
      </c>
      <c r="E18" s="735">
        <v>4889.2610000000004</v>
      </c>
      <c r="F18" s="735">
        <v>183.02099999999999</v>
      </c>
      <c r="G18" s="735">
        <v>0</v>
      </c>
      <c r="H18" s="735">
        <v>-130.16999999999999</v>
      </c>
      <c r="I18" s="735">
        <v>5095.3599999999997</v>
      </c>
    </row>
    <row r="19" spans="3:9" ht="30.75" thickBot="1" x14ac:dyDescent="0.3">
      <c r="C19" s="17" t="s">
        <v>580</v>
      </c>
      <c r="D19" s="735">
        <v>135.09399999999999</v>
      </c>
      <c r="E19" s="735">
        <v>3070.4940000000001</v>
      </c>
      <c r="F19" s="735">
        <v>53.421999999999997</v>
      </c>
      <c r="G19" s="735">
        <v>0</v>
      </c>
      <c r="H19" s="735">
        <v>-2.605000000000004</v>
      </c>
      <c r="I19" s="735">
        <v>3152.165</v>
      </c>
    </row>
    <row r="20" spans="3:9" ht="30.75" thickBot="1" x14ac:dyDescent="0.3">
      <c r="C20" s="17" t="s">
        <v>581</v>
      </c>
      <c r="D20" s="735">
        <v>0.58399999999999996</v>
      </c>
      <c r="E20" s="735">
        <v>54420.671000000002</v>
      </c>
      <c r="F20" s="735">
        <v>2.0339999999999998</v>
      </c>
      <c r="G20" s="735">
        <v>0</v>
      </c>
      <c r="H20" s="735">
        <v>-0.20100000000000007</v>
      </c>
      <c r="I20" s="735">
        <v>54419.220999999998</v>
      </c>
    </row>
    <row r="21" spans="3:9" ht="15.75" thickBot="1" x14ac:dyDescent="0.3">
      <c r="C21" s="17" t="s">
        <v>543</v>
      </c>
      <c r="D21" s="735">
        <v>24.87</v>
      </c>
      <c r="E21" s="735">
        <v>601.11300000000006</v>
      </c>
      <c r="F21" s="735">
        <v>10.295999999999999</v>
      </c>
      <c r="G21" s="735">
        <v>0</v>
      </c>
      <c r="H21" s="735">
        <v>-2.3510000000000009</v>
      </c>
      <c r="I21" s="735">
        <v>615.68799999999999</v>
      </c>
    </row>
    <row r="22" spans="3:9" ht="30.75" thickBot="1" x14ac:dyDescent="0.3">
      <c r="C22" s="17" t="s">
        <v>582</v>
      </c>
      <c r="D22" s="735">
        <v>74.656000000000006</v>
      </c>
      <c r="E22" s="735">
        <v>1351.8810000000001</v>
      </c>
      <c r="F22" s="735">
        <v>46.61</v>
      </c>
      <c r="G22" s="735">
        <v>0</v>
      </c>
      <c r="H22" s="735">
        <v>23.962</v>
      </c>
      <c r="I22" s="735">
        <v>1379.9269999999999</v>
      </c>
    </row>
    <row r="23" spans="3:9" ht="30.75" thickBot="1" x14ac:dyDescent="0.3">
      <c r="C23" s="17" t="s">
        <v>583</v>
      </c>
      <c r="D23" s="735">
        <v>40.183</v>
      </c>
      <c r="E23" s="735">
        <v>1075.319</v>
      </c>
      <c r="F23" s="735">
        <v>27.475000000000001</v>
      </c>
      <c r="G23" s="735">
        <v>0</v>
      </c>
      <c r="H23" s="735">
        <v>2.3990000000000009</v>
      </c>
      <c r="I23" s="735">
        <v>1088.027</v>
      </c>
    </row>
    <row r="24" spans="3:9" ht="15.75" thickBot="1" x14ac:dyDescent="0.3">
      <c r="C24" s="17" t="s">
        <v>545</v>
      </c>
      <c r="D24" s="735">
        <v>101.51900000000001</v>
      </c>
      <c r="E24" s="735">
        <v>1668.6410000000001</v>
      </c>
      <c r="F24" s="735">
        <v>44.924999999999997</v>
      </c>
      <c r="G24" s="735">
        <v>0</v>
      </c>
      <c r="H24" s="735">
        <v>-0.86899999999999977</v>
      </c>
      <c r="I24" s="735">
        <v>1725.2360000000001</v>
      </c>
    </row>
    <row r="25" spans="3:9" ht="75.75" thickBot="1" x14ac:dyDescent="0.3">
      <c r="C25" s="17" t="s">
        <v>584</v>
      </c>
      <c r="D25" s="735">
        <v>0.255</v>
      </c>
      <c r="E25" s="735">
        <v>2.2349999999999999</v>
      </c>
      <c r="F25" s="735">
        <v>0.17899999999999999</v>
      </c>
      <c r="G25" s="735">
        <v>0</v>
      </c>
      <c r="H25" s="735">
        <v>9.9999999999999811E-3</v>
      </c>
      <c r="I25" s="735">
        <v>2.3109999999999999</v>
      </c>
    </row>
    <row r="26" spans="3:9" ht="30.75" thickBot="1" x14ac:dyDescent="0.3">
      <c r="C26" s="17" t="s">
        <v>585</v>
      </c>
      <c r="D26" s="735">
        <v>1E-3</v>
      </c>
      <c r="E26" s="735">
        <v>0.32900000000000001</v>
      </c>
      <c r="F26" s="735">
        <v>1E-3</v>
      </c>
      <c r="G26" s="735">
        <v>0</v>
      </c>
      <c r="H26" s="735">
        <v>0</v>
      </c>
      <c r="I26" s="735">
        <v>0.32900000000000001</v>
      </c>
    </row>
    <row r="27" spans="3:9" ht="15.75" thickBot="1" x14ac:dyDescent="0.3">
      <c r="C27" s="17" t="s">
        <v>586</v>
      </c>
      <c r="D27" s="735">
        <v>2735.7190000000001</v>
      </c>
      <c r="E27" s="735">
        <v>79253.521999999997</v>
      </c>
      <c r="F27" s="735">
        <v>2336.3220000000001</v>
      </c>
      <c r="G27" s="735">
        <v>0</v>
      </c>
      <c r="H27" s="735">
        <v>415.17100000000028</v>
      </c>
      <c r="I27" s="735">
        <v>79652.918999999994</v>
      </c>
    </row>
    <row r="28" spans="3:9" ht="15.75" thickBot="1" x14ac:dyDescent="0.3">
      <c r="C28" s="48" t="s">
        <v>390</v>
      </c>
      <c r="D28" s="722">
        <v>7109.5069999999996</v>
      </c>
      <c r="E28" s="722">
        <v>241869.897</v>
      </c>
      <c r="F28" s="722">
        <v>4308.2370000000001</v>
      </c>
      <c r="G28" s="722">
        <v>0</v>
      </c>
      <c r="H28" s="722">
        <v>68.143000000000029</v>
      </c>
      <c r="I28" s="722">
        <v>244671.16699999999</v>
      </c>
    </row>
    <row r="29" spans="3:9" ht="15.75" thickTop="1" x14ac:dyDescent="0.25"/>
    <row r="30" spans="3:9" x14ac:dyDescent="0.25">
      <c r="C30" s="113" t="s">
        <v>1274</v>
      </c>
    </row>
  </sheetData>
  <mergeCells count="4">
    <mergeCell ref="D4:E4"/>
    <mergeCell ref="F4:F5"/>
    <mergeCell ref="H4:H5"/>
    <mergeCell ref="I4:I5"/>
  </mergeCells>
  <hyperlinks>
    <hyperlink ref="A1" location="'ÍNDICE TABLAS'!A1" display="ÍNDICE TABLAS" xr:uid="{00000000-0004-0000-1700-000000000000}"/>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1"/>
  <sheetViews>
    <sheetView showGridLines="0" workbookViewId="0">
      <selection activeCell="A6" sqref="A6"/>
    </sheetView>
  </sheetViews>
  <sheetFormatPr baseColWidth="10" defaultRowHeight="15" x14ac:dyDescent="0.25"/>
  <cols>
    <col min="1" max="1" bestFit="true" customWidth="true" width="18.140625" collapsed="true"/>
    <col min="2" max="2" customWidth="true" width="2.5703125" collapsed="true"/>
    <col min="3" max="3" customWidth="true" width="25.5703125" collapsed="true"/>
    <col min="4" max="4" customWidth="true" width="13.85546875" collapsed="true"/>
    <col min="5" max="5" customWidth="true" width="12.7109375" collapsed="true"/>
    <col min="7" max="7" customWidth="true" width="13.42578125" collapsed="true"/>
  </cols>
  <sheetData>
    <row r="1" spans="1:9" ht="18" x14ac:dyDescent="0.25">
      <c r="A1" s="224" t="s">
        <v>0</v>
      </c>
      <c r="D1" s="1"/>
    </row>
    <row r="2" spans="1:9" s="15" customFormat="1" ht="37.5" x14ac:dyDescent="0.5">
      <c r="A2" s="13" t="s">
        <v>588</v>
      </c>
      <c r="B2" s="13" t="s">
        <v>132</v>
      </c>
      <c r="C2" s="13" t="s">
        <v>591</v>
      </c>
      <c r="D2" s="14"/>
    </row>
    <row r="3" spans="1:9" ht="15.75" thickBot="1" x14ac:dyDescent="0.3">
      <c r="D3" s="1"/>
    </row>
    <row r="4" spans="1:9" ht="15" customHeight="1" thickTop="1" x14ac:dyDescent="0.25">
      <c r="C4" s="984"/>
      <c r="D4" s="921" t="s">
        <v>559</v>
      </c>
      <c r="E4" s="921"/>
      <c r="F4" s="921" t="s">
        <v>994</v>
      </c>
      <c r="G4" s="227" t="s">
        <v>561</v>
      </c>
      <c r="H4" s="921" t="s">
        <v>997</v>
      </c>
      <c r="I4" s="978" t="s">
        <v>563</v>
      </c>
    </row>
    <row r="5" spans="1:9" ht="14.65" customHeight="1" thickBot="1" x14ac:dyDescent="0.3">
      <c r="C5" s="984"/>
      <c r="D5" s="922"/>
      <c r="E5" s="922"/>
      <c r="F5" s="985"/>
      <c r="G5" s="54" t="s">
        <v>999</v>
      </c>
      <c r="H5" s="985"/>
      <c r="I5" s="986"/>
    </row>
    <row r="6" spans="1:9" ht="46.5" thickTop="1" thickBot="1" x14ac:dyDescent="0.3">
      <c r="C6" s="114" t="s">
        <v>1001</v>
      </c>
      <c r="D6" s="226" t="s">
        <v>500</v>
      </c>
      <c r="E6" s="226" t="s">
        <v>1002</v>
      </c>
      <c r="F6" s="922"/>
      <c r="G6" s="226" t="s">
        <v>1000</v>
      </c>
      <c r="H6" s="922"/>
      <c r="I6" s="979"/>
    </row>
    <row r="7" spans="1:9" ht="16.5" thickTop="1" thickBot="1" x14ac:dyDescent="0.3">
      <c r="C7" s="118" t="s">
        <v>512</v>
      </c>
      <c r="D7" s="736">
        <v>7034.6049999999996</v>
      </c>
      <c r="E7" s="736">
        <v>240424.70800000001</v>
      </c>
      <c r="F7" s="736">
        <v>4275.9279999999999</v>
      </c>
      <c r="G7" s="736">
        <v>0</v>
      </c>
      <c r="H7" s="736">
        <v>75.66399999999976</v>
      </c>
      <c r="I7" s="736">
        <v>243183.38500000001</v>
      </c>
    </row>
    <row r="8" spans="1:9" ht="16.5" thickTop="1" thickBot="1" x14ac:dyDescent="0.3">
      <c r="C8" s="17" t="s">
        <v>516</v>
      </c>
      <c r="D8" s="735">
        <v>2.5299999999999998</v>
      </c>
      <c r="E8" s="735">
        <v>5826.6779999999999</v>
      </c>
      <c r="F8" s="735">
        <v>2.3450000000000002</v>
      </c>
      <c r="G8" s="735">
        <v>0</v>
      </c>
      <c r="H8" s="735">
        <v>1.2610000000000001</v>
      </c>
      <c r="I8" s="735">
        <v>5826.8620000000001</v>
      </c>
    </row>
    <row r="9" spans="1:9" ht="15.75" thickBot="1" x14ac:dyDescent="0.3">
      <c r="C9" s="17" t="s">
        <v>515</v>
      </c>
      <c r="D9" s="735">
        <v>44.143999999999998</v>
      </c>
      <c r="E9" s="735">
        <v>5278.3270000000002</v>
      </c>
      <c r="F9" s="735">
        <v>21.718</v>
      </c>
      <c r="G9" s="735">
        <v>0</v>
      </c>
      <c r="H9" s="735">
        <v>1.3219999999999992</v>
      </c>
      <c r="I9" s="735">
        <v>5300.7529999999997</v>
      </c>
    </row>
    <row r="10" spans="1:9" ht="15.75" thickBot="1" x14ac:dyDescent="0.3">
      <c r="C10" s="17" t="s">
        <v>514</v>
      </c>
      <c r="D10" s="735">
        <v>2.5339999999999998</v>
      </c>
      <c r="E10" s="735">
        <v>4319.3540000000003</v>
      </c>
      <c r="F10" s="735">
        <v>1.881</v>
      </c>
      <c r="G10" s="735">
        <v>0</v>
      </c>
      <c r="H10" s="735">
        <v>-5.202</v>
      </c>
      <c r="I10" s="735">
        <v>4320.0060000000003</v>
      </c>
    </row>
    <row r="11" spans="1:9" ht="15.75" thickBot="1" x14ac:dyDescent="0.3">
      <c r="C11" s="17" t="s">
        <v>513</v>
      </c>
      <c r="D11" s="735">
        <v>6896.6409999999996</v>
      </c>
      <c r="E11" s="735">
        <v>220800.234</v>
      </c>
      <c r="F11" s="735">
        <v>4212.9880000000003</v>
      </c>
      <c r="G11" s="735">
        <v>0</v>
      </c>
      <c r="H11" s="735">
        <v>157.98600000000033</v>
      </c>
      <c r="I11" s="735">
        <v>223483.886</v>
      </c>
    </row>
    <row r="12" spans="1:9" ht="15.75" thickBot="1" x14ac:dyDescent="0.3">
      <c r="C12" s="17" t="s">
        <v>517</v>
      </c>
      <c r="D12" s="735">
        <v>0.98199999999999998</v>
      </c>
      <c r="E12" s="735">
        <v>1438.8869999999999</v>
      </c>
      <c r="F12" s="735">
        <v>1.073</v>
      </c>
      <c r="G12" s="735">
        <v>0</v>
      </c>
      <c r="H12" s="735">
        <v>-50.844000000000001</v>
      </c>
      <c r="I12" s="735">
        <v>1438.796</v>
      </c>
    </row>
    <row r="13" spans="1:9" ht="15.75" thickBot="1" x14ac:dyDescent="0.3">
      <c r="C13" s="21" t="s">
        <v>518</v>
      </c>
      <c r="D13" s="737">
        <v>87.775000000000006</v>
      </c>
      <c r="E13" s="737">
        <v>2761.2289999999998</v>
      </c>
      <c r="F13" s="737">
        <v>35.923000000000002</v>
      </c>
      <c r="G13" s="737">
        <v>0</v>
      </c>
      <c r="H13" s="737">
        <v>-28.86</v>
      </c>
      <c r="I13" s="737">
        <v>2813.0810000000001</v>
      </c>
    </row>
    <row r="14" spans="1:9" ht="16.5" thickTop="1" thickBot="1" x14ac:dyDescent="0.3">
      <c r="C14" s="253" t="s">
        <v>519</v>
      </c>
      <c r="D14" s="736">
        <v>25.09</v>
      </c>
      <c r="E14" s="736">
        <v>578.73500000000001</v>
      </c>
      <c r="F14" s="736">
        <v>8.3260000000000005</v>
      </c>
      <c r="G14" s="736">
        <v>0</v>
      </c>
      <c r="H14" s="736">
        <v>-7.8189999999999991</v>
      </c>
      <c r="I14" s="736">
        <v>595.49900000000002</v>
      </c>
    </row>
    <row r="15" spans="1:9" ht="16.5" thickTop="1" thickBot="1" x14ac:dyDescent="0.3">
      <c r="C15" s="17" t="s">
        <v>520</v>
      </c>
      <c r="D15" s="735">
        <v>1.397</v>
      </c>
      <c r="E15" s="735">
        <v>359.834</v>
      </c>
      <c r="F15" s="735">
        <v>1.4179999999999999</v>
      </c>
      <c r="G15" s="735">
        <v>0</v>
      </c>
      <c r="H15" s="735">
        <v>-0.25</v>
      </c>
      <c r="I15" s="735">
        <v>359.81299999999999</v>
      </c>
    </row>
    <row r="16" spans="1:9" ht="15.75" thickBot="1" x14ac:dyDescent="0.3">
      <c r="C16" s="17" t="s">
        <v>521</v>
      </c>
      <c r="D16" s="735">
        <v>20.917000000000002</v>
      </c>
      <c r="E16" s="735">
        <v>157.17599999999999</v>
      </c>
      <c r="F16" s="735">
        <v>5.54</v>
      </c>
      <c r="G16" s="735">
        <v>0</v>
      </c>
      <c r="H16" s="735">
        <v>-7.96</v>
      </c>
      <c r="I16" s="735">
        <v>172.55199999999999</v>
      </c>
    </row>
    <row r="17" spans="3:9" ht="15.75" thickBot="1" x14ac:dyDescent="0.3">
      <c r="C17" s="17" t="s">
        <v>522</v>
      </c>
      <c r="D17" s="735">
        <v>2.7749999999999999</v>
      </c>
      <c r="E17" s="735">
        <v>61.725999999999999</v>
      </c>
      <c r="F17" s="735">
        <v>1.3660000000000001</v>
      </c>
      <c r="G17" s="735">
        <v>0</v>
      </c>
      <c r="H17" s="735">
        <v>0.38900000000000012</v>
      </c>
      <c r="I17" s="735">
        <v>63.134</v>
      </c>
    </row>
    <row r="18" spans="3:9" ht="15.75" thickBot="1" x14ac:dyDescent="0.3">
      <c r="C18" s="254" t="s">
        <v>510</v>
      </c>
      <c r="D18" s="738">
        <v>49.811999999999998</v>
      </c>
      <c r="E18" s="738">
        <v>866.45299999999997</v>
      </c>
      <c r="F18" s="738">
        <v>23.984000000000002</v>
      </c>
      <c r="G18" s="738">
        <v>0</v>
      </c>
      <c r="H18" s="738">
        <v>0.30000000000000071</v>
      </c>
      <c r="I18" s="738">
        <v>892.28200000000004</v>
      </c>
    </row>
    <row r="19" spans="3:9" ht="16.5" thickTop="1" thickBot="1" x14ac:dyDescent="0.3">
      <c r="C19" s="254" t="s">
        <v>176</v>
      </c>
      <c r="D19" s="738">
        <v>7109.5069999999996</v>
      </c>
      <c r="E19" s="738">
        <v>241869.897</v>
      </c>
      <c r="F19" s="738">
        <v>4308.2370000000001</v>
      </c>
      <c r="G19" s="738">
        <v>0</v>
      </c>
      <c r="H19" s="738">
        <v>68.143000000000029</v>
      </c>
      <c r="I19" s="738">
        <v>244671.16699999999</v>
      </c>
    </row>
    <row r="20" spans="3:9" ht="15.75" thickTop="1" x14ac:dyDescent="0.25"/>
    <row r="21" spans="3:9" x14ac:dyDescent="0.25">
      <c r="C21" s="113" t="s">
        <v>1274</v>
      </c>
    </row>
  </sheetData>
  <mergeCells count="5">
    <mergeCell ref="C4:C5"/>
    <mergeCell ref="D4:E5"/>
    <mergeCell ref="F4:F6"/>
    <mergeCell ref="H4:H6"/>
    <mergeCell ref="I4:I6"/>
  </mergeCells>
  <hyperlinks>
    <hyperlink ref="A1" location="'ÍNDICE TABLAS'!A1" display="ÍNDICE TABLAS" xr:uid="{00000000-0004-0000-1800-00000000000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9"/>
  <sheetViews>
    <sheetView showGridLines="0" workbookViewId="0"/>
  </sheetViews>
  <sheetFormatPr baseColWidth="10" defaultRowHeight="15" x14ac:dyDescent="0.25"/>
  <cols>
    <col min="1" max="1" bestFit="true" customWidth="true" width="18.140625" collapsed="true"/>
    <col min="2" max="2" customWidth="true" width="2.5703125" collapsed="true"/>
    <col min="3" max="3" customWidth="true" width="27.0" collapsed="true"/>
  </cols>
  <sheetData>
    <row r="1" spans="1:11" ht="18" x14ac:dyDescent="0.25">
      <c r="A1" s="224" t="s">
        <v>0</v>
      </c>
      <c r="D1" s="1"/>
    </row>
    <row r="2" spans="1:11" s="15" customFormat="1" ht="37.5" x14ac:dyDescent="0.5">
      <c r="A2" s="13" t="s">
        <v>597</v>
      </c>
      <c r="B2" s="13" t="s">
        <v>132</v>
      </c>
      <c r="C2" s="13" t="s">
        <v>1020</v>
      </c>
      <c r="D2" s="14"/>
    </row>
    <row r="3" spans="1:11" ht="15.75" thickBot="1" x14ac:dyDescent="0.3">
      <c r="D3" s="1"/>
    </row>
    <row r="4" spans="1:11" ht="77.25" customHeight="1" thickTop="1" thickBot="1" x14ac:dyDescent="0.3">
      <c r="C4" s="108"/>
      <c r="D4" s="987" t="s">
        <v>1003</v>
      </c>
      <c r="E4" s="988"/>
      <c r="F4" s="988"/>
      <c r="G4" s="1000"/>
      <c r="H4" s="987" t="s">
        <v>1004</v>
      </c>
      <c r="I4" s="1000"/>
      <c r="J4" s="987" t="s">
        <v>1005</v>
      </c>
      <c r="K4" s="988"/>
    </row>
    <row r="5" spans="1:11" ht="16.5" thickTop="1" thickBot="1" x14ac:dyDescent="0.3">
      <c r="C5" s="108"/>
      <c r="D5" s="989" t="s">
        <v>1006</v>
      </c>
      <c r="E5" s="992" t="s">
        <v>1007</v>
      </c>
      <c r="F5" s="993"/>
      <c r="G5" s="994"/>
      <c r="H5" s="989" t="s">
        <v>1006</v>
      </c>
      <c r="I5" s="989" t="s">
        <v>1007</v>
      </c>
      <c r="J5" s="277"/>
    </row>
    <row r="6" spans="1:11" ht="14.65" customHeight="1" thickTop="1" x14ac:dyDescent="0.25">
      <c r="C6" s="995" t="s">
        <v>133</v>
      </c>
      <c r="D6" s="990"/>
      <c r="E6" s="997"/>
      <c r="F6" s="255" t="s">
        <v>625</v>
      </c>
      <c r="G6" s="258" t="s">
        <v>625</v>
      </c>
      <c r="H6" s="990"/>
      <c r="I6" s="990"/>
      <c r="J6" s="283"/>
      <c r="K6" s="258" t="s">
        <v>625</v>
      </c>
    </row>
    <row r="7" spans="1:11" ht="14.25" customHeight="1" x14ac:dyDescent="0.25">
      <c r="C7" s="995"/>
      <c r="D7" s="990"/>
      <c r="E7" s="998"/>
      <c r="F7" s="256" t="s">
        <v>1008</v>
      </c>
      <c r="G7" s="259" t="s">
        <v>1010</v>
      </c>
      <c r="H7" s="990"/>
      <c r="I7" s="990"/>
      <c r="J7" s="283"/>
      <c r="K7" s="259" t="s">
        <v>1007</v>
      </c>
    </row>
    <row r="8" spans="1:11" ht="14.65" customHeight="1" thickBot="1" x14ac:dyDescent="0.3">
      <c r="C8" s="996"/>
      <c r="D8" s="991"/>
      <c r="E8" s="999"/>
      <c r="F8" s="257" t="s">
        <v>1009</v>
      </c>
      <c r="G8" s="260" t="s">
        <v>1011</v>
      </c>
      <c r="H8" s="991"/>
      <c r="I8" s="991"/>
      <c r="J8" s="124"/>
      <c r="K8" s="260"/>
    </row>
    <row r="9" spans="1:11" ht="16.5" thickTop="1" thickBot="1" x14ac:dyDescent="0.3">
      <c r="C9" s="261" t="s">
        <v>1012</v>
      </c>
      <c r="D9" s="262">
        <v>2344</v>
      </c>
      <c r="E9" s="263">
        <v>3032</v>
      </c>
      <c r="F9" s="263">
        <v>3024</v>
      </c>
      <c r="G9" s="263">
        <v>2893</v>
      </c>
      <c r="H9" s="282">
        <v>-122</v>
      </c>
      <c r="I9" s="262">
        <v>-969</v>
      </c>
      <c r="J9" s="286">
        <v>3013</v>
      </c>
      <c r="K9" s="262">
        <v>1538</v>
      </c>
    </row>
    <row r="10" spans="1:11" ht="15.75" thickBot="1" x14ac:dyDescent="0.3">
      <c r="C10" s="264" t="s">
        <v>1013</v>
      </c>
      <c r="D10" s="265">
        <v>0</v>
      </c>
      <c r="E10" s="265">
        <v>0</v>
      </c>
      <c r="F10" s="265">
        <v>0</v>
      </c>
      <c r="G10" s="265">
        <v>0</v>
      </c>
      <c r="H10" s="281">
        <v>0</v>
      </c>
      <c r="I10" s="265">
        <v>0</v>
      </c>
      <c r="J10" s="281">
        <v>0</v>
      </c>
      <c r="K10" s="265">
        <v>0</v>
      </c>
    </row>
    <row r="11" spans="1:11" ht="15.75" thickBot="1" x14ac:dyDescent="0.3">
      <c r="C11" s="266" t="s">
        <v>1014</v>
      </c>
      <c r="D11" s="267">
        <v>23</v>
      </c>
      <c r="E11" s="267">
        <v>21</v>
      </c>
      <c r="F11" s="267">
        <v>21</v>
      </c>
      <c r="G11" s="267">
        <v>21</v>
      </c>
      <c r="H11" s="281">
        <v>-2</v>
      </c>
      <c r="I11" s="267">
        <v>-8</v>
      </c>
      <c r="J11" s="281">
        <v>22</v>
      </c>
      <c r="K11" s="267">
        <v>6</v>
      </c>
    </row>
    <row r="12" spans="1:11" ht="15.75" thickBot="1" x14ac:dyDescent="0.3">
      <c r="C12" s="266" t="s">
        <v>1015</v>
      </c>
      <c r="D12" s="267">
        <v>0</v>
      </c>
      <c r="E12" s="267">
        <v>0</v>
      </c>
      <c r="F12" s="267">
        <v>0</v>
      </c>
      <c r="G12" s="267">
        <v>0</v>
      </c>
      <c r="H12" s="281">
        <v>0</v>
      </c>
      <c r="I12" s="267">
        <v>0</v>
      </c>
      <c r="J12" s="281">
        <v>0</v>
      </c>
      <c r="K12" s="267">
        <v>0</v>
      </c>
    </row>
    <row r="13" spans="1:11" ht="15.75" thickBot="1" x14ac:dyDescent="0.3">
      <c r="C13" s="266" t="s">
        <v>1016</v>
      </c>
      <c r="D13" s="267">
        <v>0</v>
      </c>
      <c r="E13" s="267">
        <v>1</v>
      </c>
      <c r="F13" s="267">
        <v>1</v>
      </c>
      <c r="G13" s="267">
        <v>1</v>
      </c>
      <c r="H13" s="281">
        <v>0</v>
      </c>
      <c r="I13" s="267">
        <v>0</v>
      </c>
      <c r="J13" s="281">
        <v>1</v>
      </c>
      <c r="K13" s="267">
        <v>0</v>
      </c>
    </row>
    <row r="14" spans="1:11" ht="15.75" thickBot="1" x14ac:dyDescent="0.3">
      <c r="C14" s="266" t="s">
        <v>1017</v>
      </c>
      <c r="D14" s="269">
        <v>1077</v>
      </c>
      <c r="E14" s="269">
        <v>1229</v>
      </c>
      <c r="F14" s="269">
        <v>1229</v>
      </c>
      <c r="G14" s="269">
        <v>1090</v>
      </c>
      <c r="H14" s="281">
        <v>-46</v>
      </c>
      <c r="I14" s="267">
        <v>-491</v>
      </c>
      <c r="J14" s="285">
        <v>974</v>
      </c>
      <c r="K14" s="267">
        <v>408</v>
      </c>
    </row>
    <row r="15" spans="1:11" ht="15.75" thickBot="1" x14ac:dyDescent="0.3">
      <c r="C15" s="266" t="s">
        <v>1018</v>
      </c>
      <c r="D15" s="269">
        <v>1244</v>
      </c>
      <c r="E15" s="269">
        <v>1781</v>
      </c>
      <c r="F15" s="269">
        <v>1773</v>
      </c>
      <c r="G15" s="269">
        <v>1781</v>
      </c>
      <c r="H15" s="281">
        <v>-74</v>
      </c>
      <c r="I15" s="267">
        <v>-470</v>
      </c>
      <c r="J15" s="285">
        <v>2016</v>
      </c>
      <c r="K15" s="269">
        <v>1124</v>
      </c>
    </row>
    <row r="16" spans="1:11" ht="30.75" thickBot="1" x14ac:dyDescent="0.3">
      <c r="C16" s="271" t="s">
        <v>594</v>
      </c>
      <c r="D16" s="272">
        <v>0</v>
      </c>
      <c r="E16" s="272">
        <v>0</v>
      </c>
      <c r="F16" s="272">
        <v>0</v>
      </c>
      <c r="G16" s="272">
        <v>0</v>
      </c>
      <c r="H16" s="278">
        <v>0</v>
      </c>
      <c r="I16" s="272">
        <v>0</v>
      </c>
      <c r="J16" s="278">
        <v>0</v>
      </c>
      <c r="K16" s="272">
        <v>0</v>
      </c>
    </row>
    <row r="17" spans="3:11" ht="24.75" customHeight="1" thickBot="1" x14ac:dyDescent="0.3">
      <c r="C17" s="273" t="s">
        <v>1019</v>
      </c>
      <c r="D17" s="274">
        <v>99</v>
      </c>
      <c r="E17" s="274">
        <v>83</v>
      </c>
      <c r="F17" s="274">
        <v>66</v>
      </c>
      <c r="G17" s="274">
        <v>49</v>
      </c>
      <c r="H17" s="279">
        <v>-1</v>
      </c>
      <c r="I17" s="274">
        <v>-1</v>
      </c>
      <c r="J17" s="279">
        <v>2</v>
      </c>
      <c r="K17" s="274">
        <v>2</v>
      </c>
    </row>
    <row r="18" spans="3:11" ht="16.5" thickTop="1" thickBot="1" x14ac:dyDescent="0.3">
      <c r="C18" s="118" t="s">
        <v>390</v>
      </c>
      <c r="D18" s="275">
        <v>2443</v>
      </c>
      <c r="E18" s="275">
        <v>3115</v>
      </c>
      <c r="F18" s="276">
        <v>3090</v>
      </c>
      <c r="G18" s="276">
        <v>2942</v>
      </c>
      <c r="H18" s="280">
        <v>-123</v>
      </c>
      <c r="I18" s="275">
        <v>-970</v>
      </c>
      <c r="J18" s="284">
        <v>3015</v>
      </c>
      <c r="K18" s="275">
        <v>1540</v>
      </c>
    </row>
    <row r="19" spans="3:11" ht="15.75" thickTop="1" x14ac:dyDescent="0.25">
      <c r="C19" s="379" t="s">
        <v>1041</v>
      </c>
    </row>
  </sheetData>
  <mergeCells count="9">
    <mergeCell ref="J4:K4"/>
    <mergeCell ref="D5:D8"/>
    <mergeCell ref="E5:G5"/>
    <mergeCell ref="I5:I8"/>
    <mergeCell ref="C6:C8"/>
    <mergeCell ref="E6:E8"/>
    <mergeCell ref="H5:H8"/>
    <mergeCell ref="D4:G4"/>
    <mergeCell ref="H4:I4"/>
  </mergeCells>
  <hyperlinks>
    <hyperlink ref="A1" location="'ÍNDICE TABLAS'!A1" display="ÍNDICE TABLAS" xr:uid="{00000000-0004-0000-1B00-000000000000}"/>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8560-F95F-460C-AE2D-AFB7D913844F}">
  <dimension ref="A1:Q33"/>
  <sheetViews>
    <sheetView showGridLines="0" zoomScaleNormal="100" workbookViewId="0"/>
  </sheetViews>
  <sheetFormatPr baseColWidth="10" defaultRowHeight="15" x14ac:dyDescent="0.25"/>
  <cols>
    <col min="1" max="1" bestFit="true" customWidth="true" width="18.140625" collapsed="true"/>
    <col min="2" max="2" bestFit="true" customWidth="true" width="2.5703125" collapsed="true"/>
    <col min="3" max="3" customWidth="true" width="26.0" collapsed="true"/>
  </cols>
  <sheetData>
    <row r="1" spans="1:15" ht="18" x14ac:dyDescent="0.25">
      <c r="A1" s="224" t="s">
        <v>0</v>
      </c>
      <c r="D1" s="1"/>
    </row>
    <row r="2" spans="1:15" s="15" customFormat="1" ht="70.5" customHeight="1" x14ac:dyDescent="0.5">
      <c r="A2" s="433" t="s">
        <v>598</v>
      </c>
      <c r="B2" s="433" t="s">
        <v>132</v>
      </c>
      <c r="C2" s="1001" t="s">
        <v>1047</v>
      </c>
      <c r="D2" s="1001"/>
      <c r="E2" s="1001"/>
      <c r="F2" s="1001"/>
      <c r="G2" s="1001"/>
      <c r="H2" s="1001"/>
      <c r="I2" s="1001"/>
      <c r="J2" s="1001"/>
      <c r="K2" s="1001"/>
      <c r="L2" s="1001"/>
      <c r="M2" s="1001"/>
      <c r="N2" s="1001"/>
      <c r="O2" s="1001"/>
    </row>
    <row r="3" spans="1:15" ht="15.75" thickBot="1" x14ac:dyDescent="0.3"/>
    <row r="4" spans="1:15" ht="16.5" thickTop="1" thickBot="1" x14ac:dyDescent="0.3">
      <c r="C4" s="108"/>
      <c r="D4" s="1002" t="s">
        <v>1021</v>
      </c>
      <c r="E4" s="1003"/>
      <c r="F4" s="1003"/>
      <c r="G4" s="1003"/>
      <c r="H4" s="1003"/>
      <c r="I4" s="1003"/>
      <c r="J4" s="1003"/>
      <c r="K4" s="1003"/>
      <c r="L4" s="1003"/>
      <c r="M4" s="1003"/>
      <c r="N4" s="1003"/>
      <c r="O4" s="1004"/>
    </row>
    <row r="5" spans="1:15" ht="16.5" thickTop="1" thickBot="1" x14ac:dyDescent="0.3">
      <c r="C5" s="108"/>
      <c r="D5" s="1005" t="s">
        <v>1022</v>
      </c>
      <c r="E5" s="1003"/>
      <c r="F5" s="1006"/>
      <c r="G5" s="1007" t="s">
        <v>1023</v>
      </c>
      <c r="H5" s="1008"/>
      <c r="I5" s="1008"/>
      <c r="J5" s="1008"/>
      <c r="K5" s="1008"/>
      <c r="L5" s="1008"/>
      <c r="M5" s="1008"/>
      <c r="N5" s="1008"/>
      <c r="O5" s="1009"/>
    </row>
    <row r="6" spans="1:15" ht="30.75" thickTop="1" x14ac:dyDescent="0.25">
      <c r="C6" s="1010" t="s">
        <v>133</v>
      </c>
      <c r="D6" s="1012"/>
      <c r="E6" s="287" t="s">
        <v>1024</v>
      </c>
      <c r="F6" s="287" t="s">
        <v>1026</v>
      </c>
      <c r="G6" s="1015"/>
      <c r="H6" s="74" t="s">
        <v>1029</v>
      </c>
      <c r="I6" s="74" t="s">
        <v>1026</v>
      </c>
      <c r="J6" s="74" t="s">
        <v>1026</v>
      </c>
      <c r="K6" s="74" t="s">
        <v>1026</v>
      </c>
      <c r="L6" s="74" t="s">
        <v>1026</v>
      </c>
      <c r="M6" s="74" t="s">
        <v>1026</v>
      </c>
      <c r="N6" s="74" t="s">
        <v>1026</v>
      </c>
      <c r="O6" s="74" t="s">
        <v>1043</v>
      </c>
    </row>
    <row r="7" spans="1:15" x14ac:dyDescent="0.25">
      <c r="C7" s="1010"/>
      <c r="D7" s="1013"/>
      <c r="E7" s="74" t="s">
        <v>1025</v>
      </c>
      <c r="F7" s="74" t="s">
        <v>1027</v>
      </c>
      <c r="G7" s="1015"/>
      <c r="H7" s="74" t="s">
        <v>1030</v>
      </c>
      <c r="I7" s="74" t="s">
        <v>1032</v>
      </c>
      <c r="J7" s="74" t="s">
        <v>1042</v>
      </c>
      <c r="K7" s="74" t="s">
        <v>593</v>
      </c>
      <c r="L7" s="74" t="s">
        <v>1036</v>
      </c>
      <c r="M7" s="74" t="s">
        <v>555</v>
      </c>
      <c r="N7" s="74" t="s">
        <v>1039</v>
      </c>
    </row>
    <row r="8" spans="1:15" ht="30" x14ac:dyDescent="0.25">
      <c r="C8" s="1010"/>
      <c r="D8" s="1013"/>
      <c r="E8" s="74" t="s">
        <v>592</v>
      </c>
      <c r="F8" s="74" t="s">
        <v>1028</v>
      </c>
      <c r="G8" s="1015"/>
      <c r="H8" s="74" t="s">
        <v>1044</v>
      </c>
      <c r="I8" s="74" t="s">
        <v>1033</v>
      </c>
      <c r="J8" s="74" t="s">
        <v>1034</v>
      </c>
      <c r="K8" s="74" t="s">
        <v>1035</v>
      </c>
      <c r="L8" s="74" t="s">
        <v>1037</v>
      </c>
      <c r="M8" s="74" t="s">
        <v>1038</v>
      </c>
      <c r="N8" s="251"/>
      <c r="O8" s="74" t="s">
        <v>1046</v>
      </c>
    </row>
    <row r="9" spans="1:15" x14ac:dyDescent="0.25">
      <c r="C9" s="1010"/>
      <c r="D9" s="1013"/>
      <c r="E9" s="251"/>
      <c r="F9" s="251"/>
      <c r="G9" s="1015"/>
      <c r="H9" s="74" t="s">
        <v>1031</v>
      </c>
      <c r="I9" s="251"/>
      <c r="J9" s="251"/>
      <c r="K9" s="251"/>
      <c r="L9" s="251"/>
      <c r="M9" s="251"/>
      <c r="N9" s="251"/>
      <c r="O9" s="74" t="s">
        <v>1045</v>
      </c>
    </row>
    <row r="10" spans="1:15" ht="15.75" thickBot="1" x14ac:dyDescent="0.3">
      <c r="C10" s="1011"/>
      <c r="D10" s="1014"/>
      <c r="E10" s="251"/>
      <c r="F10" s="251"/>
      <c r="G10" s="1016"/>
      <c r="H10" s="74" t="s">
        <v>1028</v>
      </c>
      <c r="I10" s="251"/>
      <c r="J10" s="251"/>
      <c r="K10" s="251"/>
      <c r="L10" s="251"/>
      <c r="M10" s="251"/>
      <c r="N10" s="251"/>
      <c r="O10" s="251"/>
    </row>
    <row r="11" spans="1:15" ht="16.5" thickTop="1" thickBot="1" x14ac:dyDescent="0.3">
      <c r="C11" s="203" t="s">
        <v>1012</v>
      </c>
      <c r="D11" s="288">
        <v>123320</v>
      </c>
      <c r="E11" s="288">
        <v>122748</v>
      </c>
      <c r="F11" s="138">
        <v>572</v>
      </c>
      <c r="G11" s="288">
        <v>5954</v>
      </c>
      <c r="H11" s="288">
        <v>2251</v>
      </c>
      <c r="I11" s="138">
        <v>338</v>
      </c>
      <c r="J11" s="138">
        <v>582</v>
      </c>
      <c r="K11" s="138">
        <v>811</v>
      </c>
      <c r="L11" s="288">
        <v>861</v>
      </c>
      <c r="M11" s="138">
        <v>381</v>
      </c>
      <c r="N11" s="138">
        <v>730</v>
      </c>
      <c r="O11" s="288">
        <v>5916</v>
      </c>
    </row>
    <row r="12" spans="1:15" ht="15.75" thickBot="1" x14ac:dyDescent="0.3">
      <c r="C12" s="289" t="s">
        <v>1013</v>
      </c>
      <c r="D12" s="290">
        <v>0</v>
      </c>
      <c r="E12" s="290">
        <v>0</v>
      </c>
      <c r="F12" s="265">
        <v>0</v>
      </c>
      <c r="G12" s="265">
        <v>0</v>
      </c>
      <c r="H12" s="265">
        <v>0</v>
      </c>
      <c r="I12" s="265">
        <v>0</v>
      </c>
      <c r="J12" s="265">
        <v>0</v>
      </c>
      <c r="K12" s="265">
        <v>0</v>
      </c>
      <c r="L12" s="265">
        <v>0</v>
      </c>
      <c r="M12" s="265">
        <v>0</v>
      </c>
      <c r="N12" s="265">
        <v>0</v>
      </c>
      <c r="O12" s="265">
        <v>0</v>
      </c>
    </row>
    <row r="13" spans="1:15" ht="15.75" thickBot="1" x14ac:dyDescent="0.3">
      <c r="C13" s="291" t="s">
        <v>1014</v>
      </c>
      <c r="D13" s="269">
        <v>5641</v>
      </c>
      <c r="E13" s="269">
        <v>5641</v>
      </c>
      <c r="F13" s="267">
        <v>0</v>
      </c>
      <c r="G13" s="267">
        <v>85</v>
      </c>
      <c r="H13" s="267">
        <v>11</v>
      </c>
      <c r="I13" s="267">
        <v>0</v>
      </c>
      <c r="J13" s="267">
        <v>0</v>
      </c>
      <c r="K13" s="267">
        <v>0</v>
      </c>
      <c r="L13" s="267">
        <v>5</v>
      </c>
      <c r="M13" s="267">
        <v>5</v>
      </c>
      <c r="N13" s="267">
        <v>64</v>
      </c>
      <c r="O13" s="267">
        <v>85</v>
      </c>
    </row>
    <row r="14" spans="1:15" ht="15.75" thickBot="1" x14ac:dyDescent="0.3">
      <c r="C14" s="291" t="s">
        <v>1015</v>
      </c>
      <c r="D14" s="269">
        <v>4915</v>
      </c>
      <c r="E14" s="269">
        <v>4915</v>
      </c>
      <c r="F14" s="267">
        <v>0</v>
      </c>
      <c r="G14" s="267">
        <v>3</v>
      </c>
      <c r="H14" s="267">
        <v>3</v>
      </c>
      <c r="I14" s="267">
        <v>0</v>
      </c>
      <c r="J14" s="267">
        <v>0</v>
      </c>
      <c r="K14" s="267">
        <v>0</v>
      </c>
      <c r="L14" s="267">
        <v>0</v>
      </c>
      <c r="M14" s="267">
        <v>0</v>
      </c>
      <c r="N14" s="267">
        <v>0</v>
      </c>
      <c r="O14" s="267">
        <v>3</v>
      </c>
    </row>
    <row r="15" spans="1:15" ht="15.75" thickBot="1" x14ac:dyDescent="0.3">
      <c r="C15" s="291" t="s">
        <v>1016</v>
      </c>
      <c r="D15" s="269">
        <v>2525</v>
      </c>
      <c r="E15" s="269">
        <v>2524</v>
      </c>
      <c r="F15" s="267">
        <v>1</v>
      </c>
      <c r="G15" s="267">
        <v>13</v>
      </c>
      <c r="H15" s="267">
        <v>12</v>
      </c>
      <c r="I15" s="267">
        <v>0</v>
      </c>
      <c r="J15" s="267">
        <v>0</v>
      </c>
      <c r="K15" s="267">
        <v>1</v>
      </c>
      <c r="L15" s="267">
        <v>0</v>
      </c>
      <c r="M15" s="267">
        <v>0</v>
      </c>
      <c r="N15" s="267">
        <v>0</v>
      </c>
      <c r="O15" s="267">
        <v>10</v>
      </c>
    </row>
    <row r="16" spans="1:15" ht="15.75" thickBot="1" x14ac:dyDescent="0.3">
      <c r="C16" s="291" t="s">
        <v>1017</v>
      </c>
      <c r="D16" s="269">
        <v>39658</v>
      </c>
      <c r="E16" s="269">
        <v>39580</v>
      </c>
      <c r="F16" s="267">
        <v>78</v>
      </c>
      <c r="G16" s="269">
        <v>2414</v>
      </c>
      <c r="H16" s="269">
        <v>979</v>
      </c>
      <c r="I16" s="267">
        <v>81</v>
      </c>
      <c r="J16" s="267">
        <v>173</v>
      </c>
      <c r="K16" s="267">
        <v>354</v>
      </c>
      <c r="L16" s="267">
        <v>372</v>
      </c>
      <c r="M16" s="267">
        <v>120</v>
      </c>
      <c r="N16" s="267">
        <v>335</v>
      </c>
      <c r="O16" s="269">
        <v>2414</v>
      </c>
    </row>
    <row r="17" spans="3:17" ht="15.75" thickBot="1" x14ac:dyDescent="0.3">
      <c r="C17" s="292" t="s">
        <v>1040</v>
      </c>
      <c r="D17" s="269">
        <v>18324</v>
      </c>
      <c r="E17" s="269">
        <v>18251</v>
      </c>
      <c r="F17" s="267">
        <v>73</v>
      </c>
      <c r="G17" s="269">
        <v>1646</v>
      </c>
      <c r="H17" s="267">
        <v>505</v>
      </c>
      <c r="I17" s="267">
        <v>68</v>
      </c>
      <c r="J17" s="267">
        <v>122</v>
      </c>
      <c r="K17" s="267">
        <v>296</v>
      </c>
      <c r="L17" s="267">
        <v>357</v>
      </c>
      <c r="M17" s="267">
        <v>96</v>
      </c>
      <c r="N17" s="267">
        <v>202</v>
      </c>
      <c r="O17" s="269">
        <v>1646</v>
      </c>
    </row>
    <row r="18" spans="3:17" ht="15.75" thickBot="1" x14ac:dyDescent="0.3">
      <c r="C18" s="291" t="s">
        <v>1018</v>
      </c>
      <c r="D18" s="293">
        <v>70581</v>
      </c>
      <c r="E18" s="293">
        <v>70088</v>
      </c>
      <c r="F18" s="294">
        <v>493</v>
      </c>
      <c r="G18" s="293">
        <v>3439</v>
      </c>
      <c r="H18" s="293">
        <v>1246</v>
      </c>
      <c r="I18" s="294">
        <v>257</v>
      </c>
      <c r="J18" s="294">
        <v>409</v>
      </c>
      <c r="K18" s="294">
        <v>456</v>
      </c>
      <c r="L18" s="294">
        <v>484</v>
      </c>
      <c r="M18" s="294">
        <v>256</v>
      </c>
      <c r="N18" s="294">
        <v>331</v>
      </c>
      <c r="O18" s="293">
        <v>3404</v>
      </c>
    </row>
    <row r="19" spans="3:17" ht="15.75" thickBot="1" x14ac:dyDescent="0.3">
      <c r="C19" s="295" t="s">
        <v>594</v>
      </c>
      <c r="D19" s="97">
        <v>46062</v>
      </c>
      <c r="E19" s="97">
        <v>46062</v>
      </c>
      <c r="F19" s="106">
        <v>0</v>
      </c>
      <c r="G19" s="106">
        <v>10</v>
      </c>
      <c r="H19" s="106">
        <v>4</v>
      </c>
      <c r="I19" s="106">
        <v>0</v>
      </c>
      <c r="J19" s="106">
        <v>0</v>
      </c>
      <c r="K19" s="106">
        <v>1</v>
      </c>
      <c r="L19" s="106">
        <v>5</v>
      </c>
      <c r="M19" s="106">
        <v>0</v>
      </c>
      <c r="N19" s="106">
        <v>0</v>
      </c>
      <c r="O19" s="106">
        <v>10</v>
      </c>
      <c r="Q19" s="303"/>
    </row>
    <row r="20" spans="3:17" ht="15.75" thickBot="1" x14ac:dyDescent="0.3">
      <c r="C20" s="291" t="s">
        <v>1013</v>
      </c>
      <c r="D20" s="265">
        <v>0</v>
      </c>
      <c r="E20" s="265">
        <v>0</v>
      </c>
      <c r="F20" s="265">
        <v>0</v>
      </c>
      <c r="G20" s="265">
        <v>0</v>
      </c>
      <c r="H20" s="265">
        <v>0</v>
      </c>
      <c r="I20" s="265">
        <v>0</v>
      </c>
      <c r="J20" s="265">
        <v>0</v>
      </c>
      <c r="K20" s="265">
        <v>0</v>
      </c>
      <c r="L20" s="265">
        <v>0</v>
      </c>
      <c r="M20" s="265">
        <v>0</v>
      </c>
      <c r="N20" s="265">
        <v>0</v>
      </c>
      <c r="O20" s="265">
        <v>0</v>
      </c>
    </row>
    <row r="21" spans="3:17" ht="15.75" thickBot="1" x14ac:dyDescent="0.3">
      <c r="C21" s="291" t="s">
        <v>1014</v>
      </c>
      <c r="D21" s="269">
        <v>27103</v>
      </c>
      <c r="E21" s="269">
        <v>27103</v>
      </c>
      <c r="F21" s="267">
        <v>0</v>
      </c>
      <c r="G21" s="267">
        <v>0</v>
      </c>
      <c r="H21" s="267">
        <v>0</v>
      </c>
      <c r="I21" s="267">
        <v>0</v>
      </c>
      <c r="J21" s="267">
        <v>0</v>
      </c>
      <c r="K21" s="267">
        <v>0</v>
      </c>
      <c r="L21" s="267">
        <v>0</v>
      </c>
      <c r="M21" s="267">
        <v>0</v>
      </c>
      <c r="N21" s="267">
        <v>0</v>
      </c>
      <c r="O21" s="267">
        <v>0</v>
      </c>
    </row>
    <row r="22" spans="3:17" ht="15.75" thickBot="1" x14ac:dyDescent="0.3">
      <c r="C22" s="291" t="s">
        <v>1015</v>
      </c>
      <c r="D22" s="267">
        <v>31</v>
      </c>
      <c r="E22" s="267">
        <v>31</v>
      </c>
      <c r="F22" s="267">
        <v>0</v>
      </c>
      <c r="G22" s="267">
        <v>0</v>
      </c>
      <c r="H22" s="267">
        <v>0</v>
      </c>
      <c r="I22" s="267">
        <v>0</v>
      </c>
      <c r="J22" s="267">
        <v>0</v>
      </c>
      <c r="K22" s="267">
        <v>0</v>
      </c>
      <c r="L22" s="267">
        <v>0</v>
      </c>
      <c r="M22" s="267">
        <v>0</v>
      </c>
      <c r="N22" s="267">
        <v>0</v>
      </c>
      <c r="O22" s="267">
        <v>0</v>
      </c>
    </row>
    <row r="23" spans="3:17" ht="15.75" thickBot="1" x14ac:dyDescent="0.3">
      <c r="C23" s="291" t="s">
        <v>1016</v>
      </c>
      <c r="D23" s="269">
        <v>18606</v>
      </c>
      <c r="E23" s="269">
        <v>18606</v>
      </c>
      <c r="F23" s="267">
        <v>0</v>
      </c>
      <c r="G23" s="267">
        <v>10</v>
      </c>
      <c r="H23" s="267">
        <v>4</v>
      </c>
      <c r="I23" s="267">
        <v>0</v>
      </c>
      <c r="J23" s="267">
        <v>0</v>
      </c>
      <c r="K23" s="267">
        <v>1</v>
      </c>
      <c r="L23" s="267">
        <v>5</v>
      </c>
      <c r="M23" s="267">
        <v>0</v>
      </c>
      <c r="N23" s="267">
        <v>0</v>
      </c>
      <c r="O23" s="267">
        <v>10</v>
      </c>
    </row>
    <row r="24" spans="3:17" ht="15.75" thickBot="1" x14ac:dyDescent="0.3">
      <c r="C24" s="291" t="s">
        <v>1017</v>
      </c>
      <c r="D24" s="267">
        <v>322</v>
      </c>
      <c r="E24" s="294">
        <v>322</v>
      </c>
      <c r="F24" s="294">
        <v>0</v>
      </c>
      <c r="G24" s="267">
        <v>0</v>
      </c>
      <c r="H24" s="294">
        <v>0</v>
      </c>
      <c r="I24" s="294">
        <v>0</v>
      </c>
      <c r="J24" s="294">
        <v>0</v>
      </c>
      <c r="K24" s="294">
        <v>0</v>
      </c>
      <c r="L24" s="294">
        <v>0</v>
      </c>
      <c r="M24" s="294">
        <v>0</v>
      </c>
      <c r="N24" s="294">
        <v>0</v>
      </c>
      <c r="O24" s="267">
        <v>0</v>
      </c>
    </row>
    <row r="25" spans="3:17" ht="15.75" thickBot="1" x14ac:dyDescent="0.3">
      <c r="C25" s="295" t="s">
        <v>596</v>
      </c>
      <c r="D25" s="296">
        <v>42000</v>
      </c>
      <c r="E25" s="108"/>
      <c r="F25" s="108"/>
      <c r="G25" s="297">
        <v>1229</v>
      </c>
      <c r="H25" s="108"/>
      <c r="I25" s="108"/>
      <c r="J25" s="108"/>
      <c r="K25" s="108"/>
      <c r="L25" s="108"/>
      <c r="M25" s="108"/>
      <c r="N25" s="108"/>
      <c r="O25" s="298">
        <v>1139</v>
      </c>
    </row>
    <row r="26" spans="3:17" ht="15.75" thickBot="1" x14ac:dyDescent="0.3">
      <c r="C26" s="291" t="s">
        <v>1013</v>
      </c>
      <c r="D26" s="268">
        <v>0</v>
      </c>
      <c r="E26" s="108"/>
      <c r="F26" s="108"/>
      <c r="G26" s="267">
        <v>0</v>
      </c>
      <c r="H26" s="108"/>
      <c r="I26" s="108"/>
      <c r="J26" s="108"/>
      <c r="K26" s="108"/>
      <c r="L26" s="108"/>
      <c r="M26" s="108"/>
      <c r="N26" s="108"/>
      <c r="O26" s="299">
        <v>0</v>
      </c>
    </row>
    <row r="27" spans="3:17" ht="15.75" thickBot="1" x14ac:dyDescent="0.3">
      <c r="C27" s="291" t="s">
        <v>1014</v>
      </c>
      <c r="D27" s="268">
        <v>1353</v>
      </c>
      <c r="E27" s="108"/>
      <c r="F27" s="108"/>
      <c r="G27" s="267">
        <v>1</v>
      </c>
      <c r="H27" s="108"/>
      <c r="I27" s="108"/>
      <c r="J27" s="108"/>
      <c r="K27" s="108"/>
      <c r="L27" s="108"/>
      <c r="M27" s="108"/>
      <c r="N27" s="108"/>
      <c r="O27" s="299">
        <v>1</v>
      </c>
    </row>
    <row r="28" spans="3:17" ht="15.75" thickBot="1" x14ac:dyDescent="0.3">
      <c r="C28" s="291" t="s">
        <v>1015</v>
      </c>
      <c r="D28" s="268">
        <v>335</v>
      </c>
      <c r="E28" s="108"/>
      <c r="F28" s="108"/>
      <c r="G28" s="267">
        <v>0</v>
      </c>
      <c r="H28" s="108"/>
      <c r="I28" s="108"/>
      <c r="J28" s="108"/>
      <c r="K28" s="108"/>
      <c r="L28" s="108"/>
      <c r="M28" s="108"/>
      <c r="N28" s="108"/>
      <c r="O28" s="299">
        <v>0</v>
      </c>
    </row>
    <row r="29" spans="3:17" ht="15.75" thickBot="1" x14ac:dyDescent="0.3">
      <c r="C29" s="291" t="s">
        <v>1016</v>
      </c>
      <c r="D29" s="270">
        <v>3732</v>
      </c>
      <c r="E29" s="108"/>
      <c r="F29" s="108"/>
      <c r="G29" s="267">
        <v>0</v>
      </c>
      <c r="H29" s="108"/>
      <c r="I29" s="108"/>
      <c r="J29" s="108"/>
      <c r="K29" s="108"/>
      <c r="L29" s="108"/>
      <c r="M29" s="108"/>
      <c r="N29" s="108"/>
      <c r="O29" s="299">
        <v>0</v>
      </c>
    </row>
    <row r="30" spans="3:17" ht="15.75" thickBot="1" x14ac:dyDescent="0.3">
      <c r="C30" s="291" t="s">
        <v>1017</v>
      </c>
      <c r="D30" s="270">
        <v>30733</v>
      </c>
      <c r="E30" s="108"/>
      <c r="F30" s="108"/>
      <c r="G30" s="269">
        <v>1179</v>
      </c>
      <c r="H30" s="108"/>
      <c r="I30" s="108"/>
      <c r="J30" s="108"/>
      <c r="K30" s="108"/>
      <c r="L30" s="108"/>
      <c r="M30" s="108"/>
      <c r="N30" s="108"/>
      <c r="O30" s="300">
        <v>1112</v>
      </c>
    </row>
    <row r="31" spans="3:17" ht="15.75" thickBot="1" x14ac:dyDescent="0.3">
      <c r="C31" s="291" t="s">
        <v>1018</v>
      </c>
      <c r="D31" s="270">
        <v>5847</v>
      </c>
      <c r="E31" s="108"/>
      <c r="F31" s="108"/>
      <c r="G31" s="267">
        <v>49</v>
      </c>
      <c r="H31" s="108"/>
      <c r="I31" s="108"/>
      <c r="J31" s="108"/>
      <c r="K31" s="108"/>
      <c r="L31" s="108"/>
      <c r="M31" s="108"/>
      <c r="N31" s="108"/>
      <c r="O31" s="299">
        <v>26</v>
      </c>
    </row>
    <row r="32" spans="3:17" ht="16.5" thickTop="1" thickBot="1" x14ac:dyDescent="0.3">
      <c r="C32" s="24" t="s">
        <v>390</v>
      </c>
      <c r="D32" s="25">
        <v>211382</v>
      </c>
      <c r="E32" s="25">
        <v>168810</v>
      </c>
      <c r="F32" s="231">
        <v>572</v>
      </c>
      <c r="G32" s="25">
        <v>7193</v>
      </c>
      <c r="H32" s="25">
        <v>2255</v>
      </c>
      <c r="I32" s="231">
        <v>338</v>
      </c>
      <c r="J32" s="231">
        <v>582</v>
      </c>
      <c r="K32" s="231">
        <v>812</v>
      </c>
      <c r="L32" s="25">
        <v>866</v>
      </c>
      <c r="M32" s="231">
        <v>381</v>
      </c>
      <c r="N32" s="231">
        <v>730</v>
      </c>
      <c r="O32" s="25">
        <v>7065</v>
      </c>
    </row>
    <row r="33" spans="3:15" ht="26.25" customHeight="1" thickTop="1" x14ac:dyDescent="0.25">
      <c r="C33" s="301" t="s">
        <v>1041</v>
      </c>
      <c r="D33" s="302"/>
      <c r="E33" s="302"/>
      <c r="F33" s="302"/>
      <c r="G33" s="302"/>
      <c r="H33" s="302"/>
      <c r="I33" s="302"/>
      <c r="J33" s="302"/>
      <c r="K33" s="302"/>
      <c r="L33" s="302"/>
      <c r="M33" s="302"/>
      <c r="N33" s="302"/>
      <c r="O33" s="302"/>
    </row>
  </sheetData>
  <mergeCells count="7">
    <mergeCell ref="C2:O2"/>
    <mergeCell ref="D4:O4"/>
    <mergeCell ref="D5:F5"/>
    <mergeCell ref="G5:O5"/>
    <mergeCell ref="C6:C10"/>
    <mergeCell ref="D6:D10"/>
    <mergeCell ref="G6:G10"/>
  </mergeCells>
  <hyperlinks>
    <hyperlink ref="A1" location="'ÍNDICE TABLAS'!A1" display="ÍNDICE TABLAS" xr:uid="{86221673-0AB6-4B5F-A7F3-607758F146F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showGridLines="0" zoomScaleNormal="100" workbookViewId="0"/>
  </sheetViews>
  <sheetFormatPr baseColWidth="10" defaultRowHeight="15.75" x14ac:dyDescent="0.3"/>
  <cols>
    <col min="1" max="1" bestFit="true" customWidth="true" width="16.0" collapsed="true"/>
    <col min="2" max="2" bestFit="true" customWidth="true" width="2.5703125" collapsed="true"/>
    <col min="3" max="3" customWidth="true" width="43.7109375" collapsed="true"/>
    <col min="6" max="6" customWidth="true" width="14.7109375" collapsed="true"/>
    <col min="7" max="7" style="633" width="10.7109375" collapsed="true"/>
  </cols>
  <sheetData>
    <row r="1" spans="1:7" ht="18" x14ac:dyDescent="0.3">
      <c r="A1" s="224" t="s">
        <v>0</v>
      </c>
      <c r="D1" s="1"/>
    </row>
    <row r="2" spans="1:7" s="15" customFormat="1" ht="37.5" x14ac:dyDescent="0.5">
      <c r="A2" s="13" t="str">
        <f>+'ÍNDICE TABLAS'!B5</f>
        <v xml:space="preserve"> Tabla 1 </v>
      </c>
      <c r="B2" s="13" t="s">
        <v>132</v>
      </c>
      <c r="C2" s="13" t="str">
        <f>+'ÍNDICE TABLAS'!C5</f>
        <v xml:space="preserve">Resumen ejecutivo </v>
      </c>
      <c r="D2" s="14"/>
      <c r="G2" s="633"/>
    </row>
    <row r="4" spans="1:7" ht="16.5" thickBot="1" x14ac:dyDescent="0.35">
      <c r="C4" s="3"/>
      <c r="D4" s="912" t="s">
        <v>121</v>
      </c>
      <c r="E4" s="912"/>
      <c r="F4" s="912"/>
    </row>
    <row r="5" spans="1:7" ht="17.25" thickTop="1" thickBot="1" x14ac:dyDescent="0.35">
      <c r="C5" s="5" t="s">
        <v>122</v>
      </c>
      <c r="D5" s="6">
        <v>2020</v>
      </c>
      <c r="E5" s="6">
        <v>2019</v>
      </c>
      <c r="F5" s="6" t="s">
        <v>123</v>
      </c>
    </row>
    <row r="6" spans="1:7" ht="17.25" thickTop="1" thickBot="1" x14ac:dyDescent="0.35">
      <c r="C6" s="7" t="s">
        <v>1381</v>
      </c>
      <c r="D6" s="234">
        <v>0.17304009585691893</v>
      </c>
      <c r="E6" s="234">
        <v>0.14323476381123715</v>
      </c>
      <c r="F6" s="625">
        <f>+(D6-E6)*100</f>
        <v>2.9805332045681783</v>
      </c>
    </row>
    <row r="7" spans="1:7" ht="16.5" thickBot="1" x14ac:dyDescent="0.35">
      <c r="C7" s="7" t="s">
        <v>1382</v>
      </c>
      <c r="D7" s="235">
        <v>11639.585999999999</v>
      </c>
      <c r="E7" s="235">
        <v>11120.019</v>
      </c>
      <c r="F7" s="626">
        <f>+(D7/E7)-1</f>
        <v>4.6723571245696593E-2</v>
      </c>
    </row>
    <row r="8" spans="1:7" ht="16.5" thickBot="1" x14ac:dyDescent="0.35">
      <c r="C8" s="7" t="s">
        <v>1383</v>
      </c>
      <c r="D8" s="234">
        <v>0.22009398790049911</v>
      </c>
      <c r="E8" s="234">
        <v>0.18087594529147241</v>
      </c>
      <c r="F8" s="627">
        <f>+(D8-E8)*100</f>
        <v>3.92180426090267</v>
      </c>
    </row>
    <row r="9" spans="1:7" ht="16.5" thickBot="1" x14ac:dyDescent="0.35">
      <c r="C9" s="7" t="s">
        <v>1384</v>
      </c>
      <c r="D9" s="235">
        <v>14804.678</v>
      </c>
      <c r="E9" s="235">
        <v>14042.289000000001</v>
      </c>
      <c r="F9" s="234">
        <f>+(D9/E9)-1</f>
        <v>5.4292359315493366E-2</v>
      </c>
    </row>
    <row r="10" spans="1:7" ht="16.5" thickBot="1" x14ac:dyDescent="0.35">
      <c r="C10" s="7" t="s">
        <v>1385</v>
      </c>
      <c r="D10" s="235">
        <v>67265.254000000001</v>
      </c>
      <c r="E10" s="235">
        <v>77634.917000000001</v>
      </c>
      <c r="F10" s="234">
        <f>+(D10/E10)-1</f>
        <v>-0.13356957668931368</v>
      </c>
    </row>
    <row r="11" spans="1:7" x14ac:dyDescent="0.3">
      <c r="C11" s="630" t="s">
        <v>1386</v>
      </c>
      <c r="D11" s="236">
        <v>61185.266000000003</v>
      </c>
      <c r="E11" s="236">
        <v>70990.148000000001</v>
      </c>
      <c r="F11" s="239">
        <f>+(D11/E11)-1</f>
        <v>-0.13811609464456953</v>
      </c>
    </row>
    <row r="12" spans="1:7" x14ac:dyDescent="0.3">
      <c r="C12" s="9" t="s">
        <v>124</v>
      </c>
      <c r="D12" s="236">
        <v>689.68799999999999</v>
      </c>
      <c r="E12" s="236">
        <v>1080.319</v>
      </c>
      <c r="F12" s="239">
        <f>+(D12/E12)-1</f>
        <v>-0.36158856782117133</v>
      </c>
    </row>
    <row r="13" spans="1:7" ht="16.5" thickBot="1" x14ac:dyDescent="0.35">
      <c r="C13" s="10" t="s">
        <v>125</v>
      </c>
      <c r="D13" s="235">
        <v>5390.3</v>
      </c>
      <c r="E13" s="235">
        <v>5564.45</v>
      </c>
      <c r="F13" s="628">
        <f>+(D13/E13)-1</f>
        <v>-3.1296893673229076E-2</v>
      </c>
    </row>
    <row r="14" spans="1:7" ht="16.5" thickBot="1" x14ac:dyDescent="0.35">
      <c r="C14" s="7" t="s">
        <v>1387</v>
      </c>
      <c r="D14" s="234">
        <v>6.3200000000000006E-2</v>
      </c>
      <c r="E14" s="234">
        <v>5.8899999999999994E-2</v>
      </c>
      <c r="F14" s="627">
        <f>+(D14-E14)*100</f>
        <v>0.43000000000000121</v>
      </c>
    </row>
    <row r="15" spans="1:7" ht="16.5" thickBot="1" x14ac:dyDescent="0.35">
      <c r="C15" s="7" t="s">
        <v>126</v>
      </c>
      <c r="D15" s="631">
        <v>230.02199999999999</v>
      </c>
      <c r="E15" s="631">
        <v>542.29300000000001</v>
      </c>
      <c r="F15" s="234">
        <f>+(D15/E15)-1</f>
        <v>-0.57583446586992637</v>
      </c>
    </row>
    <row r="16" spans="1:7" x14ac:dyDescent="0.3">
      <c r="C16" s="9" t="s">
        <v>127</v>
      </c>
      <c r="D16" s="632">
        <v>229.803</v>
      </c>
      <c r="E16" s="632">
        <v>541.43600000000004</v>
      </c>
      <c r="F16" s="239">
        <f>+(D16/E16)-1</f>
        <v>-0.57556756477219839</v>
      </c>
    </row>
    <row r="17" spans="3:6" ht="16.5" thickBot="1" x14ac:dyDescent="0.35">
      <c r="C17" s="10" t="s">
        <v>128</v>
      </c>
      <c r="D17" s="623">
        <v>0.219</v>
      </c>
      <c r="E17" s="623">
        <v>0.85699999999999998</v>
      </c>
      <c r="F17" s="234">
        <f>+(D17/E17)-1</f>
        <v>-0.74445740956826145</v>
      </c>
    </row>
    <row r="18" spans="3:6" ht="16.5" thickBot="1" x14ac:dyDescent="0.35">
      <c r="C18" s="7" t="s">
        <v>982</v>
      </c>
      <c r="D18" s="443">
        <v>0.57699999999999996</v>
      </c>
      <c r="E18" s="443">
        <v>0.56000000000000005</v>
      </c>
      <c r="F18" s="629">
        <f>+(D18-E18)*100</f>
        <v>1.6999999999999904</v>
      </c>
    </row>
    <row r="19" spans="3:6" ht="16.5" thickBot="1" x14ac:dyDescent="0.35">
      <c r="C19" s="7" t="s">
        <v>1388</v>
      </c>
      <c r="D19" s="443">
        <v>1.7999999999999999E-2</v>
      </c>
      <c r="E19" s="443">
        <v>4.2000000000000003E-2</v>
      </c>
      <c r="F19" s="629">
        <f>+(D19-E19)*100</f>
        <v>-2.4000000000000004</v>
      </c>
    </row>
    <row r="20" spans="3:6" ht="16.5" thickBot="1" x14ac:dyDescent="0.35">
      <c r="C20" s="7" t="s">
        <v>129</v>
      </c>
      <c r="D20" s="443">
        <v>4.7E-2</v>
      </c>
      <c r="E20" s="443">
        <v>0.05</v>
      </c>
      <c r="F20" s="629">
        <f>+(D20-E20)*100</f>
        <v>-0.30000000000000027</v>
      </c>
    </row>
    <row r="21" spans="3:6" ht="16.5" thickBot="1" x14ac:dyDescent="0.35">
      <c r="C21" s="7" t="s">
        <v>130</v>
      </c>
      <c r="D21" s="443">
        <v>0.58199999999999996</v>
      </c>
      <c r="E21" s="443">
        <v>0.54</v>
      </c>
      <c r="F21" s="629">
        <f>+(D21-E21)*100</f>
        <v>4.1999999999999922</v>
      </c>
    </row>
    <row r="22" spans="3:6" ht="16.5" thickBot="1" x14ac:dyDescent="0.35">
      <c r="C22" s="11" t="s">
        <v>131</v>
      </c>
      <c r="D22" s="444">
        <v>1.952</v>
      </c>
      <c r="E22" s="444">
        <v>2.0419999999999998</v>
      </c>
      <c r="F22" s="624">
        <f>+(D22-E22)*100</f>
        <v>-8.9999999999999858</v>
      </c>
    </row>
    <row r="23" spans="3:6" ht="16.5" thickTop="1" x14ac:dyDescent="0.3">
      <c r="C23" s="16"/>
    </row>
    <row r="24" spans="3:6" x14ac:dyDescent="0.3">
      <c r="C24" s="379" t="s">
        <v>1389</v>
      </c>
    </row>
    <row r="25" spans="3:6" x14ac:dyDescent="0.3">
      <c r="C25" s="379" t="s">
        <v>1391</v>
      </c>
    </row>
    <row r="26" spans="3:6" x14ac:dyDescent="0.3">
      <c r="C26" s="379" t="s">
        <v>1390</v>
      </c>
    </row>
  </sheetData>
  <mergeCells count="1">
    <mergeCell ref="D4:F4"/>
  </mergeCells>
  <hyperlinks>
    <hyperlink ref="A1" location="'ÍNDICE TABLAS'!A1" display="ÍNDICE TABLAS" xr:uid="{00000000-0004-0000-0100-000000000000}"/>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29"/>
  <sheetViews>
    <sheetView showGridLines="0" zoomScaleNormal="100" workbookViewId="0"/>
  </sheetViews>
  <sheetFormatPr baseColWidth="10" defaultRowHeight="15" x14ac:dyDescent="0.25"/>
  <cols>
    <col min="1" max="1" bestFit="true" customWidth="true" width="18.140625" collapsed="true"/>
    <col min="2" max="2" customWidth="true" width="2.5703125" collapsed="true"/>
    <col min="3" max="3" customWidth="true" width="34.140625" collapsed="true"/>
    <col min="4" max="15" customWidth="true" width="8.85546875" collapsed="true"/>
    <col min="16" max="16" customWidth="true" width="11.7109375" collapsed="true"/>
    <col min="17" max="17" customWidth="true" width="9.140625" collapsed="true"/>
    <col min="18" max="18" customWidth="true" width="11.85546875" collapsed="true"/>
  </cols>
  <sheetData>
    <row r="1" spans="1:18" ht="18" x14ac:dyDescent="0.25">
      <c r="A1" s="224" t="s">
        <v>0</v>
      </c>
      <c r="D1" s="1"/>
    </row>
    <row r="2" spans="1:18" s="15" customFormat="1" ht="37.9" customHeight="1" x14ac:dyDescent="0.5">
      <c r="A2" s="13" t="s">
        <v>599</v>
      </c>
      <c r="B2" s="13" t="s">
        <v>132</v>
      </c>
      <c r="C2" s="1001" t="s">
        <v>1099</v>
      </c>
      <c r="D2" s="1001"/>
      <c r="E2" s="1001"/>
      <c r="F2" s="1001"/>
      <c r="G2" s="1001"/>
      <c r="H2" s="1001"/>
      <c r="I2" s="1001"/>
      <c r="J2" s="1001"/>
      <c r="K2" s="1001"/>
      <c r="L2" s="1001"/>
      <c r="M2" s="1001"/>
      <c r="N2" s="1001"/>
      <c r="O2" s="1001"/>
      <c r="P2" s="1001"/>
      <c r="Q2" s="1001"/>
      <c r="R2" s="1001"/>
    </row>
    <row r="3" spans="1:18" ht="28.5" customHeight="1" thickBot="1" x14ac:dyDescent="0.3">
      <c r="C3" s="91"/>
      <c r="D3" s="91"/>
      <c r="E3" s="91"/>
      <c r="F3" s="91"/>
      <c r="G3" s="91"/>
      <c r="H3" s="91"/>
      <c r="I3" s="91"/>
      <c r="J3" s="91"/>
      <c r="K3" s="91"/>
      <c r="L3" s="91"/>
      <c r="M3" s="91"/>
      <c r="N3" s="91"/>
      <c r="O3" s="91"/>
      <c r="P3" s="91"/>
      <c r="Q3" s="91"/>
      <c r="R3" s="91"/>
    </row>
    <row r="4" spans="1:18" s="354" customFormat="1" ht="32.85" customHeight="1" thickTop="1" thickBot="1" x14ac:dyDescent="0.3">
      <c r="C4" s="108"/>
      <c r="D4" s="987" t="s">
        <v>1021</v>
      </c>
      <c r="E4" s="988"/>
      <c r="F4" s="988"/>
      <c r="G4" s="988"/>
      <c r="H4" s="988"/>
      <c r="I4" s="988"/>
      <c r="J4" s="987" t="s">
        <v>1004</v>
      </c>
      <c r="K4" s="988"/>
      <c r="L4" s="988"/>
      <c r="M4" s="988"/>
      <c r="N4" s="988"/>
      <c r="O4" s="988"/>
      <c r="P4" s="1017" t="s">
        <v>1111</v>
      </c>
      <c r="Q4" s="987" t="s">
        <v>1112</v>
      </c>
      <c r="R4" s="988"/>
    </row>
    <row r="5" spans="1:18" ht="67.900000000000006" customHeight="1" thickTop="1" thickBot="1" x14ac:dyDescent="0.3">
      <c r="C5" s="108"/>
      <c r="D5" s="987" t="s">
        <v>1022</v>
      </c>
      <c r="E5" s="988"/>
      <c r="F5" s="988"/>
      <c r="G5" s="987" t="s">
        <v>1113</v>
      </c>
      <c r="H5" s="988"/>
      <c r="I5" s="988"/>
      <c r="J5" s="987" t="s">
        <v>1114</v>
      </c>
      <c r="K5" s="988"/>
      <c r="L5" s="988"/>
      <c r="M5" s="987" t="s">
        <v>1115</v>
      </c>
      <c r="N5" s="988"/>
      <c r="O5" s="988"/>
      <c r="P5" s="1018"/>
      <c r="Q5" s="471" t="s">
        <v>1116</v>
      </c>
      <c r="R5" s="378" t="s">
        <v>1117</v>
      </c>
    </row>
    <row r="6" spans="1:18" ht="46.9" customHeight="1" thickTop="1" thickBot="1" x14ac:dyDescent="0.3">
      <c r="C6" s="247"/>
      <c r="D6" s="394"/>
      <c r="E6" s="394" t="s">
        <v>1118</v>
      </c>
      <c r="F6" s="394" t="s">
        <v>1119</v>
      </c>
      <c r="G6" s="395"/>
      <c r="H6" s="394" t="s">
        <v>1119</v>
      </c>
      <c r="I6" s="394" t="s">
        <v>1176</v>
      </c>
      <c r="J6" s="394"/>
      <c r="K6" s="394" t="s">
        <v>1118</v>
      </c>
      <c r="L6" s="394" t="s">
        <v>1119</v>
      </c>
      <c r="M6" s="394"/>
      <c r="N6" s="394" t="s">
        <v>1119</v>
      </c>
      <c r="O6" s="394" t="s">
        <v>1176</v>
      </c>
      <c r="P6" s="396"/>
      <c r="Q6" s="215"/>
      <c r="R6" s="397"/>
    </row>
    <row r="7" spans="1:18" ht="16.5" thickTop="1" thickBot="1" x14ac:dyDescent="0.3">
      <c r="C7" s="392" t="s">
        <v>1012</v>
      </c>
      <c r="D7" s="97">
        <v>123320</v>
      </c>
      <c r="E7" s="97">
        <v>112365</v>
      </c>
      <c r="F7" s="97">
        <v>10955</v>
      </c>
      <c r="G7" s="393">
        <v>5954</v>
      </c>
      <c r="H7" s="97">
        <v>236</v>
      </c>
      <c r="I7" s="97">
        <v>5715</v>
      </c>
      <c r="J7" s="393">
        <v>-792</v>
      </c>
      <c r="K7" s="97">
        <v>-177</v>
      </c>
      <c r="L7" s="97">
        <v>-615</v>
      </c>
      <c r="M7" s="393">
        <v>-2534</v>
      </c>
      <c r="N7" s="97">
        <v>-9</v>
      </c>
      <c r="O7" s="97">
        <v>-2525</v>
      </c>
      <c r="P7" s="393">
        <v>0</v>
      </c>
      <c r="Q7" s="393">
        <v>73318</v>
      </c>
      <c r="R7" s="393">
        <v>2632</v>
      </c>
    </row>
    <row r="8" spans="1:18" ht="15.75" thickBot="1" x14ac:dyDescent="0.3">
      <c r="C8" s="380" t="s">
        <v>1013</v>
      </c>
      <c r="D8" s="290">
        <v>0</v>
      </c>
      <c r="E8" s="290">
        <v>0</v>
      </c>
      <c r="F8" s="290">
        <v>0</v>
      </c>
      <c r="G8" s="285">
        <v>0</v>
      </c>
      <c r="H8" s="290">
        <v>0</v>
      </c>
      <c r="I8" s="290">
        <v>0</v>
      </c>
      <c r="J8" s="285">
        <v>0</v>
      </c>
      <c r="K8" s="290">
        <v>0</v>
      </c>
      <c r="L8" s="290">
        <v>0</v>
      </c>
      <c r="M8" s="285">
        <v>0</v>
      </c>
      <c r="N8" s="290">
        <v>0</v>
      </c>
      <c r="O8" s="290">
        <v>0</v>
      </c>
      <c r="P8" s="285">
        <v>0</v>
      </c>
      <c r="Q8" s="285">
        <v>0</v>
      </c>
      <c r="R8" s="285">
        <v>0</v>
      </c>
    </row>
    <row r="9" spans="1:18" ht="15.75" thickBot="1" x14ac:dyDescent="0.3">
      <c r="C9" s="381" t="s">
        <v>1014</v>
      </c>
      <c r="D9" s="269">
        <v>5641</v>
      </c>
      <c r="E9" s="269">
        <v>5523</v>
      </c>
      <c r="F9" s="269">
        <v>118</v>
      </c>
      <c r="G9" s="285">
        <v>85</v>
      </c>
      <c r="H9" s="269">
        <v>0</v>
      </c>
      <c r="I9" s="269">
        <v>84</v>
      </c>
      <c r="J9" s="285">
        <v>-2</v>
      </c>
      <c r="K9" s="269">
        <v>0</v>
      </c>
      <c r="L9" s="269">
        <v>-2</v>
      </c>
      <c r="M9" s="285">
        <v>-46</v>
      </c>
      <c r="N9" s="269">
        <v>0</v>
      </c>
      <c r="O9" s="269">
        <v>-46</v>
      </c>
      <c r="P9" s="285">
        <v>0</v>
      </c>
      <c r="Q9" s="285">
        <v>207</v>
      </c>
      <c r="R9" s="285">
        <v>26</v>
      </c>
    </row>
    <row r="10" spans="1:18" ht="15.75" thickBot="1" x14ac:dyDescent="0.3">
      <c r="C10" s="381" t="s">
        <v>1015</v>
      </c>
      <c r="D10" s="269">
        <v>4915</v>
      </c>
      <c r="E10" s="269">
        <v>4914</v>
      </c>
      <c r="F10" s="269">
        <v>1</v>
      </c>
      <c r="G10" s="285">
        <v>3</v>
      </c>
      <c r="H10" s="269">
        <v>0</v>
      </c>
      <c r="I10" s="269">
        <v>3</v>
      </c>
      <c r="J10" s="285">
        <v>0</v>
      </c>
      <c r="K10" s="269">
        <v>0</v>
      </c>
      <c r="L10" s="269">
        <v>0</v>
      </c>
      <c r="M10" s="285">
        <v>-2</v>
      </c>
      <c r="N10" s="269">
        <v>0</v>
      </c>
      <c r="O10" s="269">
        <v>-2</v>
      </c>
      <c r="P10" s="285">
        <v>0</v>
      </c>
      <c r="Q10" s="285">
        <v>0</v>
      </c>
      <c r="R10" s="285">
        <v>0</v>
      </c>
    </row>
    <row r="11" spans="1:18" ht="15.75" thickBot="1" x14ac:dyDescent="0.3">
      <c r="C11" s="381" t="s">
        <v>1016</v>
      </c>
      <c r="D11" s="269">
        <v>2525</v>
      </c>
      <c r="E11" s="269">
        <v>2518</v>
      </c>
      <c r="F11" s="269">
        <v>7</v>
      </c>
      <c r="G11" s="285">
        <v>13</v>
      </c>
      <c r="H11" s="269">
        <v>0</v>
      </c>
      <c r="I11" s="269">
        <v>13</v>
      </c>
      <c r="J11" s="285">
        <v>-2</v>
      </c>
      <c r="K11" s="269">
        <v>-2</v>
      </c>
      <c r="L11" s="269">
        <v>0</v>
      </c>
      <c r="M11" s="285">
        <v>-7</v>
      </c>
      <c r="N11" s="269">
        <v>0</v>
      </c>
      <c r="O11" s="269">
        <v>-7</v>
      </c>
      <c r="P11" s="285">
        <v>0</v>
      </c>
      <c r="Q11" s="285">
        <v>80</v>
      </c>
      <c r="R11" s="285">
        <v>1</v>
      </c>
    </row>
    <row r="12" spans="1:18" ht="15.75" thickBot="1" x14ac:dyDescent="0.3">
      <c r="C12" s="381" t="s">
        <v>1017</v>
      </c>
      <c r="D12" s="269">
        <v>39658</v>
      </c>
      <c r="E12" s="269">
        <v>33369</v>
      </c>
      <c r="F12" s="269">
        <v>6289</v>
      </c>
      <c r="G12" s="285">
        <v>2414</v>
      </c>
      <c r="H12" s="269">
        <v>236</v>
      </c>
      <c r="I12" s="269">
        <v>2176</v>
      </c>
      <c r="J12" s="285">
        <v>-236</v>
      </c>
      <c r="K12" s="269">
        <v>-85</v>
      </c>
      <c r="L12" s="269">
        <v>-151</v>
      </c>
      <c r="M12" s="285">
        <v>-1206</v>
      </c>
      <c r="N12" s="269">
        <v>-9</v>
      </c>
      <c r="O12" s="269">
        <v>-1197</v>
      </c>
      <c r="P12" s="285">
        <v>0</v>
      </c>
      <c r="Q12" s="285">
        <v>12829</v>
      </c>
      <c r="R12" s="285">
        <v>654</v>
      </c>
    </row>
    <row r="13" spans="1:18" ht="15.75" thickBot="1" x14ac:dyDescent="0.3">
      <c r="C13" s="382" t="s">
        <v>1040</v>
      </c>
      <c r="D13" s="269">
        <v>18324</v>
      </c>
      <c r="E13" s="269">
        <v>14644</v>
      </c>
      <c r="F13" s="269">
        <v>3680</v>
      </c>
      <c r="G13" s="285">
        <v>1646</v>
      </c>
      <c r="H13" s="269">
        <v>70</v>
      </c>
      <c r="I13" s="269">
        <v>1574</v>
      </c>
      <c r="J13" s="285">
        <v>-161</v>
      </c>
      <c r="K13" s="269">
        <v>-62</v>
      </c>
      <c r="L13" s="269">
        <v>-99</v>
      </c>
      <c r="M13" s="285">
        <v>-835</v>
      </c>
      <c r="N13" s="269">
        <v>-3</v>
      </c>
      <c r="O13" s="269">
        <v>-832</v>
      </c>
      <c r="P13" s="285">
        <v>0</v>
      </c>
      <c r="Q13" s="285">
        <v>9271</v>
      </c>
      <c r="R13" s="285">
        <v>528</v>
      </c>
    </row>
    <row r="14" spans="1:18" ht="15.75" thickBot="1" x14ac:dyDescent="0.3">
      <c r="C14" s="381" t="s">
        <v>1018</v>
      </c>
      <c r="D14" s="293">
        <v>70581</v>
      </c>
      <c r="E14" s="293">
        <v>66041</v>
      </c>
      <c r="F14" s="293">
        <v>4540</v>
      </c>
      <c r="G14" s="391">
        <v>3439</v>
      </c>
      <c r="H14" s="293">
        <v>0</v>
      </c>
      <c r="I14" s="293">
        <v>3439</v>
      </c>
      <c r="J14" s="391">
        <v>-552</v>
      </c>
      <c r="K14" s="293">
        <v>-90</v>
      </c>
      <c r="L14" s="293">
        <v>-462</v>
      </c>
      <c r="M14" s="391">
        <v>-1273</v>
      </c>
      <c r="N14" s="293">
        <v>0</v>
      </c>
      <c r="O14" s="293">
        <v>-1273</v>
      </c>
      <c r="P14" s="391">
        <v>0</v>
      </c>
      <c r="Q14" s="391">
        <v>60202</v>
      </c>
      <c r="R14" s="391">
        <v>1951</v>
      </c>
    </row>
    <row r="15" spans="1:18" ht="15.75" thickBot="1" x14ac:dyDescent="0.3">
      <c r="C15" s="383" t="s">
        <v>594</v>
      </c>
      <c r="D15" s="97">
        <v>46062</v>
      </c>
      <c r="E15" s="97">
        <v>46042</v>
      </c>
      <c r="F15" s="97">
        <v>20</v>
      </c>
      <c r="G15" s="857">
        <v>10</v>
      </c>
      <c r="H15" s="97">
        <v>1</v>
      </c>
      <c r="I15" s="97">
        <v>9</v>
      </c>
      <c r="J15" s="857">
        <v>-6</v>
      </c>
      <c r="K15" s="97">
        <v>-4</v>
      </c>
      <c r="L15" s="97">
        <v>-2</v>
      </c>
      <c r="M15" s="857">
        <v>-6</v>
      </c>
      <c r="N15" s="97">
        <v>0</v>
      </c>
      <c r="O15" s="97">
        <v>-6</v>
      </c>
      <c r="P15" s="857">
        <v>0</v>
      </c>
      <c r="Q15" s="857">
        <v>0</v>
      </c>
      <c r="R15" s="857">
        <v>0</v>
      </c>
    </row>
    <row r="16" spans="1:18" ht="15.75" thickBot="1" x14ac:dyDescent="0.3">
      <c r="C16" s="381" t="s">
        <v>1013</v>
      </c>
      <c r="D16" s="290">
        <v>0</v>
      </c>
      <c r="E16" s="290">
        <v>0</v>
      </c>
      <c r="F16" s="290">
        <v>0</v>
      </c>
      <c r="G16" s="285">
        <v>0</v>
      </c>
      <c r="H16" s="290">
        <v>0</v>
      </c>
      <c r="I16" s="290">
        <v>0</v>
      </c>
      <c r="J16" s="285">
        <v>0</v>
      </c>
      <c r="K16" s="290">
        <v>0</v>
      </c>
      <c r="L16" s="290">
        <v>0</v>
      </c>
      <c r="M16" s="285">
        <v>0</v>
      </c>
      <c r="N16" s="290">
        <v>0</v>
      </c>
      <c r="O16" s="290">
        <v>0</v>
      </c>
      <c r="P16" s="285">
        <v>0</v>
      </c>
      <c r="Q16" s="285">
        <v>0</v>
      </c>
      <c r="R16" s="285">
        <v>0</v>
      </c>
    </row>
    <row r="17" spans="3:18" ht="15.75" thickBot="1" x14ac:dyDescent="0.3">
      <c r="C17" s="381" t="s">
        <v>1014</v>
      </c>
      <c r="D17" s="269">
        <v>27103</v>
      </c>
      <c r="E17" s="269">
        <v>27103</v>
      </c>
      <c r="F17" s="269">
        <v>0</v>
      </c>
      <c r="G17" s="285">
        <v>0</v>
      </c>
      <c r="H17" s="269">
        <v>0</v>
      </c>
      <c r="I17" s="269">
        <v>0</v>
      </c>
      <c r="J17" s="285">
        <v>0</v>
      </c>
      <c r="K17" s="269">
        <v>0</v>
      </c>
      <c r="L17" s="269">
        <v>0</v>
      </c>
      <c r="M17" s="285">
        <v>0</v>
      </c>
      <c r="N17" s="269">
        <v>0</v>
      </c>
      <c r="O17" s="269">
        <v>0</v>
      </c>
      <c r="P17" s="285">
        <v>0</v>
      </c>
      <c r="Q17" s="285">
        <v>0</v>
      </c>
      <c r="R17" s="285">
        <v>0</v>
      </c>
    </row>
    <row r="18" spans="3:18" ht="15.75" thickBot="1" x14ac:dyDescent="0.3">
      <c r="C18" s="381" t="s">
        <v>1015</v>
      </c>
      <c r="D18" s="269">
        <v>31</v>
      </c>
      <c r="E18" s="269">
        <v>31</v>
      </c>
      <c r="F18" s="269">
        <v>0</v>
      </c>
      <c r="G18" s="285">
        <v>0</v>
      </c>
      <c r="H18" s="269">
        <v>0</v>
      </c>
      <c r="I18" s="269">
        <v>0</v>
      </c>
      <c r="J18" s="285">
        <v>0</v>
      </c>
      <c r="K18" s="269">
        <v>0</v>
      </c>
      <c r="L18" s="269">
        <v>0</v>
      </c>
      <c r="M18" s="285">
        <v>0</v>
      </c>
      <c r="N18" s="269">
        <v>0</v>
      </c>
      <c r="O18" s="269">
        <v>0</v>
      </c>
      <c r="P18" s="285">
        <v>0</v>
      </c>
      <c r="Q18" s="285">
        <v>0</v>
      </c>
      <c r="R18" s="285">
        <v>0</v>
      </c>
    </row>
    <row r="19" spans="3:18" ht="15.75" thickBot="1" x14ac:dyDescent="0.3">
      <c r="C19" s="381" t="s">
        <v>1016</v>
      </c>
      <c r="D19" s="269">
        <v>18606</v>
      </c>
      <c r="E19" s="269">
        <v>18597</v>
      </c>
      <c r="F19" s="269">
        <v>9</v>
      </c>
      <c r="G19" s="285">
        <v>10</v>
      </c>
      <c r="H19" s="269">
        <v>1</v>
      </c>
      <c r="I19" s="269">
        <v>9</v>
      </c>
      <c r="J19" s="285">
        <v>-2</v>
      </c>
      <c r="K19" s="269">
        <v>0</v>
      </c>
      <c r="L19" s="269">
        <v>-2</v>
      </c>
      <c r="M19" s="285">
        <v>-6</v>
      </c>
      <c r="N19" s="269">
        <v>0</v>
      </c>
      <c r="O19" s="269">
        <v>-6</v>
      </c>
      <c r="P19" s="285">
        <v>0</v>
      </c>
      <c r="Q19" s="285">
        <v>0</v>
      </c>
      <c r="R19" s="285">
        <v>0</v>
      </c>
    </row>
    <row r="20" spans="3:18" ht="15.75" thickBot="1" x14ac:dyDescent="0.3">
      <c r="C20" s="381" t="s">
        <v>1017</v>
      </c>
      <c r="D20" s="269">
        <v>322</v>
      </c>
      <c r="E20" s="269">
        <v>311</v>
      </c>
      <c r="F20" s="269">
        <v>11</v>
      </c>
      <c r="G20" s="285">
        <v>0</v>
      </c>
      <c r="H20" s="269">
        <v>0</v>
      </c>
      <c r="I20" s="269">
        <v>0</v>
      </c>
      <c r="J20" s="285">
        <v>-4</v>
      </c>
      <c r="K20" s="269">
        <v>-4</v>
      </c>
      <c r="L20" s="269">
        <v>0</v>
      </c>
      <c r="M20" s="285">
        <v>0</v>
      </c>
      <c r="N20" s="269">
        <v>0</v>
      </c>
      <c r="O20" s="269">
        <v>0</v>
      </c>
      <c r="P20" s="285">
        <v>0</v>
      </c>
      <c r="Q20" s="285">
        <v>0</v>
      </c>
      <c r="R20" s="285">
        <v>0</v>
      </c>
    </row>
    <row r="21" spans="3:18" ht="15.75" thickBot="1" x14ac:dyDescent="0.3">
      <c r="C21" s="383" t="s">
        <v>596</v>
      </c>
      <c r="D21" s="296">
        <v>42000</v>
      </c>
      <c r="E21" s="384">
        <v>39788</v>
      </c>
      <c r="F21" s="384">
        <v>2212</v>
      </c>
      <c r="G21" s="390">
        <v>1229</v>
      </c>
      <c r="H21" s="384">
        <v>204</v>
      </c>
      <c r="I21" s="384">
        <v>834</v>
      </c>
      <c r="J21" s="390">
        <v>-79</v>
      </c>
      <c r="K21" s="384">
        <v>-54</v>
      </c>
      <c r="L21" s="384">
        <v>-25</v>
      </c>
      <c r="M21" s="390">
        <v>-195</v>
      </c>
      <c r="N21" s="384">
        <v>-3</v>
      </c>
      <c r="O21" s="384">
        <v>-192</v>
      </c>
      <c r="P21" s="285">
        <v>0</v>
      </c>
      <c r="Q21" s="390">
        <v>2565</v>
      </c>
      <c r="R21" s="390">
        <v>59</v>
      </c>
    </row>
    <row r="22" spans="3:18" ht="15.75" thickBot="1" x14ac:dyDescent="0.3">
      <c r="C22" s="381" t="s">
        <v>1013</v>
      </c>
      <c r="D22" s="270">
        <v>0</v>
      </c>
      <c r="E22" s="385">
        <v>0</v>
      </c>
      <c r="F22" s="385">
        <v>0</v>
      </c>
      <c r="G22" s="285">
        <v>0</v>
      </c>
      <c r="H22" s="385">
        <v>0</v>
      </c>
      <c r="I22" s="385">
        <v>0</v>
      </c>
      <c r="J22" s="285">
        <v>0</v>
      </c>
      <c r="K22" s="385">
        <v>0</v>
      </c>
      <c r="L22" s="385">
        <v>0</v>
      </c>
      <c r="M22" s="285">
        <v>0</v>
      </c>
      <c r="N22" s="385">
        <v>0</v>
      </c>
      <c r="O22" s="385">
        <v>0</v>
      </c>
      <c r="P22" s="858"/>
      <c r="Q22" s="285">
        <v>0</v>
      </c>
      <c r="R22" s="285">
        <v>0</v>
      </c>
    </row>
    <row r="23" spans="3:18" ht="16.5" thickTop="1" thickBot="1" x14ac:dyDescent="0.3">
      <c r="C23" s="381" t="s">
        <v>1014</v>
      </c>
      <c r="D23" s="270">
        <v>1353</v>
      </c>
      <c r="E23" s="385">
        <v>1351</v>
      </c>
      <c r="F23" s="385">
        <v>2</v>
      </c>
      <c r="G23" s="285">
        <v>1</v>
      </c>
      <c r="H23" s="385">
        <v>0</v>
      </c>
      <c r="I23" s="385">
        <v>1</v>
      </c>
      <c r="J23" s="285">
        <v>0</v>
      </c>
      <c r="K23" s="385">
        <v>0</v>
      </c>
      <c r="L23" s="385">
        <v>0</v>
      </c>
      <c r="M23" s="285">
        <v>0</v>
      </c>
      <c r="N23" s="385">
        <v>0</v>
      </c>
      <c r="O23" s="385">
        <v>0</v>
      </c>
      <c r="P23" s="859"/>
      <c r="Q23" s="285">
        <v>1</v>
      </c>
      <c r="R23" s="285">
        <v>0</v>
      </c>
    </row>
    <row r="24" spans="3:18" ht="16.5" thickTop="1" thickBot="1" x14ac:dyDescent="0.3">
      <c r="C24" s="381" t="s">
        <v>1015</v>
      </c>
      <c r="D24" s="270">
        <v>335</v>
      </c>
      <c r="E24" s="385">
        <v>334</v>
      </c>
      <c r="F24" s="385">
        <v>1</v>
      </c>
      <c r="G24" s="285">
        <v>0</v>
      </c>
      <c r="H24" s="385">
        <v>0</v>
      </c>
      <c r="I24" s="385">
        <v>0</v>
      </c>
      <c r="J24" s="285">
        <v>0</v>
      </c>
      <c r="K24" s="385">
        <v>0</v>
      </c>
      <c r="L24" s="385">
        <v>0</v>
      </c>
      <c r="M24" s="285">
        <v>0</v>
      </c>
      <c r="N24" s="385">
        <v>0</v>
      </c>
      <c r="O24" s="385">
        <v>0</v>
      </c>
      <c r="P24" s="859"/>
      <c r="Q24" s="285">
        <v>0</v>
      </c>
      <c r="R24" s="285">
        <v>0</v>
      </c>
    </row>
    <row r="25" spans="3:18" ht="16.5" thickTop="1" thickBot="1" x14ac:dyDescent="0.3">
      <c r="C25" s="381" t="s">
        <v>1016</v>
      </c>
      <c r="D25" s="270">
        <v>3732</v>
      </c>
      <c r="E25" s="385">
        <v>3711</v>
      </c>
      <c r="F25" s="385">
        <v>21</v>
      </c>
      <c r="G25" s="285">
        <v>0</v>
      </c>
      <c r="H25" s="385">
        <v>0</v>
      </c>
      <c r="I25" s="385">
        <v>0</v>
      </c>
      <c r="J25" s="285">
        <v>0</v>
      </c>
      <c r="K25" s="385">
        <v>0</v>
      </c>
      <c r="L25" s="385">
        <v>0</v>
      </c>
      <c r="M25" s="285">
        <v>0</v>
      </c>
      <c r="N25" s="385">
        <v>0</v>
      </c>
      <c r="O25" s="385">
        <v>0</v>
      </c>
      <c r="P25" s="859"/>
      <c r="Q25" s="285">
        <v>5</v>
      </c>
      <c r="R25" s="285">
        <v>0</v>
      </c>
    </row>
    <row r="26" spans="3:18" ht="16.5" thickTop="1" thickBot="1" x14ac:dyDescent="0.3">
      <c r="C26" s="381" t="s">
        <v>1017</v>
      </c>
      <c r="D26" s="270">
        <v>30733</v>
      </c>
      <c r="E26" s="385">
        <v>28618</v>
      </c>
      <c r="F26" s="385">
        <v>2115</v>
      </c>
      <c r="G26" s="285">
        <v>1179</v>
      </c>
      <c r="H26" s="385">
        <v>198</v>
      </c>
      <c r="I26" s="385">
        <v>790</v>
      </c>
      <c r="J26" s="285">
        <v>-57</v>
      </c>
      <c r="K26" s="385">
        <v>-34</v>
      </c>
      <c r="L26" s="385">
        <v>-23</v>
      </c>
      <c r="M26" s="285">
        <v>-191</v>
      </c>
      <c r="N26" s="385">
        <v>-3</v>
      </c>
      <c r="O26" s="385">
        <v>-188</v>
      </c>
      <c r="P26" s="859"/>
      <c r="Q26" s="285">
        <v>2378</v>
      </c>
      <c r="R26" s="285">
        <v>56</v>
      </c>
    </row>
    <row r="27" spans="3:18" ht="16.5" thickTop="1" thickBot="1" x14ac:dyDescent="0.3">
      <c r="C27" s="381" t="s">
        <v>1018</v>
      </c>
      <c r="D27" s="270">
        <v>5847</v>
      </c>
      <c r="E27" s="385">
        <v>5774</v>
      </c>
      <c r="F27" s="385">
        <v>73</v>
      </c>
      <c r="G27" s="860">
        <v>49</v>
      </c>
      <c r="H27" s="385">
        <v>6</v>
      </c>
      <c r="I27" s="385">
        <v>43</v>
      </c>
      <c r="J27" s="860">
        <v>-22</v>
      </c>
      <c r="K27" s="385">
        <v>-20</v>
      </c>
      <c r="L27" s="385">
        <v>-2</v>
      </c>
      <c r="M27" s="860">
        <v>-4</v>
      </c>
      <c r="N27" s="385">
        <v>0</v>
      </c>
      <c r="O27" s="385">
        <v>-4</v>
      </c>
      <c r="P27" s="861"/>
      <c r="Q27" s="860">
        <v>181</v>
      </c>
      <c r="R27" s="860">
        <v>3</v>
      </c>
    </row>
    <row r="28" spans="3:18" ht="16.5" thickTop="1" thickBot="1" x14ac:dyDescent="0.3">
      <c r="C28" s="386" t="s">
        <v>390</v>
      </c>
      <c r="D28" s="25">
        <v>211382</v>
      </c>
      <c r="E28" s="25">
        <v>198195</v>
      </c>
      <c r="F28" s="25">
        <v>13187</v>
      </c>
      <c r="G28" s="127">
        <v>7193</v>
      </c>
      <c r="H28" s="25">
        <v>441</v>
      </c>
      <c r="I28" s="25">
        <v>6558</v>
      </c>
      <c r="J28" s="127">
        <v>-877</v>
      </c>
      <c r="K28" s="25">
        <v>-235</v>
      </c>
      <c r="L28" s="25">
        <v>-642</v>
      </c>
      <c r="M28" s="127">
        <v>-2735</v>
      </c>
      <c r="N28" s="25">
        <v>-12</v>
      </c>
      <c r="O28" s="25">
        <v>-2723</v>
      </c>
      <c r="P28" s="127">
        <v>0</v>
      </c>
      <c r="Q28" s="127">
        <v>75883</v>
      </c>
      <c r="R28" s="127">
        <v>2691</v>
      </c>
    </row>
    <row r="29" spans="3:18" ht="15.75" thickTop="1" x14ac:dyDescent="0.25">
      <c r="C29" s="387" t="s">
        <v>1041</v>
      </c>
      <c r="D29" s="302"/>
      <c r="E29" s="302"/>
      <c r="F29" s="302"/>
      <c r="G29" s="388"/>
      <c r="H29" s="302"/>
      <c r="I29" s="302"/>
      <c r="J29" s="389"/>
      <c r="K29" s="302"/>
      <c r="L29" s="302"/>
      <c r="M29" s="389"/>
      <c r="N29" s="302"/>
      <c r="O29" s="302"/>
      <c r="P29" s="389"/>
      <c r="Q29" s="389"/>
      <c r="R29" s="388"/>
    </row>
  </sheetData>
  <mergeCells count="9">
    <mergeCell ref="C2:R2"/>
    <mergeCell ref="Q4:R4"/>
    <mergeCell ref="J5:L5"/>
    <mergeCell ref="M5:O5"/>
    <mergeCell ref="D5:F5"/>
    <mergeCell ref="G5:I5"/>
    <mergeCell ref="D4:I4"/>
    <mergeCell ref="J4:O4"/>
    <mergeCell ref="P4:P5"/>
  </mergeCells>
  <hyperlinks>
    <hyperlink ref="A1" location="'ÍNDICE TABLAS'!A1" display="ÍNDICE TABLAS" xr:uid="{00000000-0004-0000-1C00-000000000000}"/>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5"/>
  <sheetViews>
    <sheetView showGridLines="0" workbookViewId="0"/>
  </sheetViews>
  <sheetFormatPr baseColWidth="10" defaultRowHeight="15" x14ac:dyDescent="0.25"/>
  <cols>
    <col min="1" max="1" bestFit="true" customWidth="true" width="18.140625" collapsed="true"/>
    <col min="2" max="2" customWidth="true" width="2.5703125" collapsed="true"/>
    <col min="3" max="3" customWidth="true" width="46.42578125" collapsed="true"/>
    <col min="4" max="4" customWidth="true" width="14.85546875" collapsed="true"/>
    <col min="5" max="5" customWidth="true" width="13.140625" collapsed="true"/>
  </cols>
  <sheetData>
    <row r="1" spans="1:5" ht="18" x14ac:dyDescent="0.25">
      <c r="A1" s="224" t="s">
        <v>0</v>
      </c>
      <c r="D1" s="1"/>
    </row>
    <row r="2" spans="1:5" s="15" customFormat="1" ht="37.5" x14ac:dyDescent="0.5">
      <c r="A2" s="13" t="s">
        <v>600</v>
      </c>
      <c r="B2" s="13" t="s">
        <v>132</v>
      </c>
      <c r="C2" s="13" t="s">
        <v>1100</v>
      </c>
      <c r="D2" s="14"/>
    </row>
    <row r="3" spans="1:5" x14ac:dyDescent="0.25">
      <c r="D3" s="1"/>
    </row>
    <row r="4" spans="1:5" ht="15.75" thickBot="1" x14ac:dyDescent="0.3"/>
    <row r="5" spans="1:5" ht="29.25" customHeight="1" thickTop="1" thickBot="1" x14ac:dyDescent="0.3">
      <c r="C5" s="400"/>
      <c r="D5" s="1019" t="s">
        <v>1164</v>
      </c>
      <c r="E5" s="1020"/>
    </row>
    <row r="6" spans="1:5" ht="61.5" thickTop="1" thickBot="1" x14ac:dyDescent="0.35">
      <c r="C6" s="472" t="s">
        <v>133</v>
      </c>
      <c r="D6" s="473" t="s">
        <v>1165</v>
      </c>
      <c r="E6" s="473" t="s">
        <v>1166</v>
      </c>
    </row>
    <row r="7" spans="1:5" ht="16.5" thickTop="1" thickBot="1" x14ac:dyDescent="0.3">
      <c r="C7" s="184" t="s">
        <v>1167</v>
      </c>
      <c r="D7" s="862">
        <v>0</v>
      </c>
      <c r="E7" s="862">
        <v>0</v>
      </c>
    </row>
    <row r="8" spans="1:5" ht="15.75" thickBot="1" x14ac:dyDescent="0.3">
      <c r="C8" s="429" t="s">
        <v>1168</v>
      </c>
      <c r="D8" s="430">
        <v>2525</v>
      </c>
      <c r="E8" s="430">
        <v>-778</v>
      </c>
    </row>
    <row r="9" spans="1:5" ht="15.75" thickBot="1" x14ac:dyDescent="0.3">
      <c r="C9" s="380" t="s">
        <v>1169</v>
      </c>
      <c r="D9" s="290">
        <v>1813</v>
      </c>
      <c r="E9" s="290">
        <v>-568</v>
      </c>
    </row>
    <row r="10" spans="1:5" ht="15.75" thickBot="1" x14ac:dyDescent="0.3">
      <c r="C10" s="381" t="s">
        <v>1170</v>
      </c>
      <c r="D10" s="269">
        <v>711</v>
      </c>
      <c r="E10" s="269">
        <v>-209</v>
      </c>
    </row>
    <row r="11" spans="1:5" ht="15.75" thickBot="1" x14ac:dyDescent="0.3">
      <c r="C11" s="381" t="s">
        <v>1171</v>
      </c>
      <c r="D11" s="269">
        <v>1</v>
      </c>
      <c r="E11" s="269">
        <v>-1</v>
      </c>
    </row>
    <row r="12" spans="1:5" ht="15.75" thickBot="1" x14ac:dyDescent="0.3">
      <c r="C12" s="381" t="s">
        <v>1172</v>
      </c>
      <c r="D12" s="269">
        <v>0</v>
      </c>
      <c r="E12" s="269">
        <v>0</v>
      </c>
    </row>
    <row r="13" spans="1:5" ht="15.75" thickBot="1" x14ac:dyDescent="0.3">
      <c r="C13" s="381" t="s">
        <v>626</v>
      </c>
      <c r="D13" s="269">
        <v>0</v>
      </c>
      <c r="E13" s="269">
        <v>0</v>
      </c>
    </row>
    <row r="14" spans="1:5" ht="16.5" thickTop="1" thickBot="1" x14ac:dyDescent="0.3">
      <c r="C14" s="431" t="s">
        <v>390</v>
      </c>
      <c r="D14" s="432">
        <v>2525</v>
      </c>
      <c r="E14" s="432">
        <v>-778</v>
      </c>
    </row>
    <row r="15" spans="1:5" ht="15.75" thickTop="1" x14ac:dyDescent="0.25">
      <c r="C15" s="387" t="s">
        <v>1041</v>
      </c>
    </row>
  </sheetData>
  <mergeCells count="1">
    <mergeCell ref="D5:E5"/>
  </mergeCells>
  <hyperlinks>
    <hyperlink ref="A1" location="'ÍNDICE TABLAS'!A1" display="ÍNDICE TABLAS" xr:uid="{00000000-0004-0000-1D00-000000000000}"/>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15"/>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60.42578125" collapsed="true"/>
    <col min="4" max="4" customWidth="true" width="13.42578125" collapsed="true"/>
  </cols>
  <sheetData>
    <row r="1" spans="1:7" ht="18" x14ac:dyDescent="0.25">
      <c r="A1" s="224" t="s">
        <v>0</v>
      </c>
      <c r="D1" s="1"/>
    </row>
    <row r="2" spans="1:7" s="15" customFormat="1" ht="37.5" x14ac:dyDescent="0.5">
      <c r="A2" s="13" t="s">
        <v>623</v>
      </c>
      <c r="B2" s="13" t="s">
        <v>132</v>
      </c>
      <c r="C2" s="913" t="s">
        <v>1163</v>
      </c>
      <c r="D2" s="913"/>
      <c r="E2" s="913"/>
      <c r="F2" s="913"/>
      <c r="G2" s="913"/>
    </row>
    <row r="3" spans="1:7" ht="15.75" thickBot="1" x14ac:dyDescent="0.3"/>
    <row r="4" spans="1:7" ht="61.5" thickTop="1" thickBot="1" x14ac:dyDescent="0.35">
      <c r="C4" s="428" t="s">
        <v>133</v>
      </c>
      <c r="D4" s="427" t="s">
        <v>1153</v>
      </c>
    </row>
    <row r="5" spans="1:7" ht="16.5" thickTop="1" thickBot="1" x14ac:dyDescent="0.3">
      <c r="C5" s="413" t="s">
        <v>1275</v>
      </c>
      <c r="D5" s="664">
        <v>-3188.7829999999999</v>
      </c>
    </row>
    <row r="6" spans="1:7" ht="31.5" thickTop="1" thickBot="1" x14ac:dyDescent="0.3">
      <c r="C6" s="17" t="s">
        <v>1154</v>
      </c>
      <c r="D6" s="618">
        <v>-2193.692</v>
      </c>
    </row>
    <row r="7" spans="1:7" ht="30.75" thickBot="1" x14ac:dyDescent="0.3">
      <c r="C7" s="17" t="s">
        <v>1155</v>
      </c>
      <c r="D7" s="618">
        <v>1148.26</v>
      </c>
    </row>
    <row r="8" spans="1:7" ht="30.75" thickBot="1" x14ac:dyDescent="0.3">
      <c r="C8" s="17" t="s">
        <v>1156</v>
      </c>
      <c r="D8" s="618">
        <v>798.93299999999999</v>
      </c>
    </row>
    <row r="9" spans="1:7" ht="15.75" thickBot="1" x14ac:dyDescent="0.3">
      <c r="C9" s="17" t="s">
        <v>1157</v>
      </c>
      <c r="D9" s="618"/>
    </row>
    <row r="10" spans="1:7" ht="15.75" thickBot="1" x14ac:dyDescent="0.3">
      <c r="C10" s="17" t="s">
        <v>1158</v>
      </c>
      <c r="D10" s="618">
        <v>2.3029999999999999</v>
      </c>
    </row>
    <row r="11" spans="1:7" ht="30.75" thickBot="1" x14ac:dyDescent="0.3">
      <c r="C11" s="17" t="s">
        <v>1159</v>
      </c>
      <c r="D11" s="618"/>
    </row>
    <row r="12" spans="1:7" ht="15.75" thickBot="1" x14ac:dyDescent="0.3">
      <c r="C12" s="17" t="s">
        <v>1160</v>
      </c>
      <c r="D12" s="618">
        <v>93.995999999999995</v>
      </c>
    </row>
    <row r="13" spans="1:7" ht="15.75" thickBot="1" x14ac:dyDescent="0.3">
      <c r="C13" s="413" t="s">
        <v>1276</v>
      </c>
      <c r="D13" s="664">
        <v>-3338.9830000000002</v>
      </c>
    </row>
    <row r="14" spans="1:7" ht="31.5" thickTop="1" thickBot="1" x14ac:dyDescent="0.3">
      <c r="C14" s="17" t="s">
        <v>1161</v>
      </c>
      <c r="D14" s="618">
        <v>11.04</v>
      </c>
    </row>
    <row r="15" spans="1:7" ht="30.75" thickBot="1" x14ac:dyDescent="0.3">
      <c r="C15" s="17" t="s">
        <v>1162</v>
      </c>
      <c r="D15" s="618"/>
    </row>
  </sheetData>
  <mergeCells count="1">
    <mergeCell ref="C2:G2"/>
  </mergeCells>
  <hyperlinks>
    <hyperlink ref="A1" location="'ÍNDICE TABLAS'!A1" display="ÍNDICE TABLAS" xr:uid="{00000000-0004-0000-1E00-000000000000}"/>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2"/>
  <sheetViews>
    <sheetView showGridLines="0" workbookViewId="0">
      <selection activeCell="T11" sqref="T11"/>
    </sheetView>
  </sheetViews>
  <sheetFormatPr baseColWidth="10" defaultRowHeight="15" x14ac:dyDescent="0.25"/>
  <cols>
    <col min="1" max="1" bestFit="true" customWidth="true" width="18.0" collapsed="true"/>
    <col min="2" max="2" customWidth="true" width="2.5703125" collapsed="true"/>
    <col min="3" max="3" customWidth="true" width="51.0" collapsed="true"/>
    <col min="4" max="4" customWidth="true" width="19.0" collapsed="true"/>
    <col min="5" max="18" customWidth="true" width="5.7109375" collapsed="true"/>
    <col min="19" max="19" customWidth="true" width="8.7109375" collapsed="true"/>
    <col min="20" max="20" bestFit="true" customWidth="true" width="6.0" collapsed="true"/>
    <col min="21" max="21" bestFit="true" customWidth="true" width="9.42578125" collapsed="true"/>
  </cols>
  <sheetData>
    <row r="1" spans="1:13" ht="18" x14ac:dyDescent="0.25">
      <c r="A1" s="224" t="s">
        <v>0</v>
      </c>
      <c r="D1" s="1"/>
    </row>
    <row r="2" spans="1:13" s="15" customFormat="1" ht="37.9" customHeight="1" x14ac:dyDescent="0.5">
      <c r="A2" s="13" t="s">
        <v>629</v>
      </c>
      <c r="B2" s="13" t="s">
        <v>132</v>
      </c>
      <c r="C2" s="1001" t="s">
        <v>1152</v>
      </c>
      <c r="D2" s="1001"/>
      <c r="E2" s="1001"/>
      <c r="F2" s="1001"/>
      <c r="G2" s="1001"/>
      <c r="H2" s="1001"/>
      <c r="I2" s="1001"/>
      <c r="J2" s="1001"/>
      <c r="K2" s="1001"/>
      <c r="L2" s="1001"/>
      <c r="M2" s="1001"/>
    </row>
    <row r="3" spans="1:13" ht="28.9" customHeight="1" x14ac:dyDescent="0.25">
      <c r="C3" s="1001"/>
      <c r="D3" s="1001"/>
      <c r="E3" s="1001"/>
      <c r="F3" s="1001"/>
      <c r="G3" s="1001"/>
      <c r="H3" s="1001"/>
      <c r="I3" s="1001"/>
      <c r="J3" s="1001"/>
      <c r="K3" s="1001"/>
      <c r="L3" s="1001"/>
      <c r="M3" s="1001"/>
    </row>
    <row r="4" spans="1:13" ht="15.75" thickBot="1" x14ac:dyDescent="0.3">
      <c r="C4" s="1021"/>
      <c r="D4" s="1021"/>
      <c r="E4" s="1021"/>
    </row>
    <row r="5" spans="1:13" ht="59.65" customHeight="1" thickTop="1" thickBot="1" x14ac:dyDescent="0.35">
      <c r="C5" s="163" t="s">
        <v>133</v>
      </c>
      <c r="D5" s="399" t="s">
        <v>1147</v>
      </c>
      <c r="E5" s="252"/>
    </row>
    <row r="6" spans="1:13" ht="19.5" thickTop="1" thickBot="1" x14ac:dyDescent="0.3">
      <c r="C6" s="426" t="s">
        <v>1277</v>
      </c>
      <c r="D6" s="665">
        <v>5857.0029999999997</v>
      </c>
      <c r="E6" s="252"/>
    </row>
    <row r="7" spans="1:13" ht="46.5" thickTop="1" thickBot="1" x14ac:dyDescent="0.3">
      <c r="C7" s="17" t="s">
        <v>1148</v>
      </c>
      <c r="D7" s="618">
        <v>1550.364</v>
      </c>
      <c r="E7" s="252"/>
    </row>
    <row r="8" spans="1:13" ht="18.75" thickBot="1" x14ac:dyDescent="0.3">
      <c r="C8" s="17" t="s">
        <v>1149</v>
      </c>
      <c r="D8" s="618">
        <v>-1028.982</v>
      </c>
      <c r="E8" s="252"/>
    </row>
    <row r="9" spans="1:13" ht="18.75" thickBot="1" x14ac:dyDescent="0.3">
      <c r="C9" s="17" t="s">
        <v>1150</v>
      </c>
      <c r="D9" s="618">
        <v>-423.33699999999999</v>
      </c>
      <c r="E9" s="252"/>
    </row>
    <row r="10" spans="1:13" ht="18.75" thickBot="1" x14ac:dyDescent="0.3">
      <c r="C10" s="17" t="s">
        <v>1151</v>
      </c>
      <c r="D10" s="618">
        <v>-242.679</v>
      </c>
      <c r="E10" s="252"/>
    </row>
    <row r="11" spans="1:13" ht="18.75" thickBot="1" x14ac:dyDescent="0.3">
      <c r="C11" s="48" t="s">
        <v>1278</v>
      </c>
      <c r="D11" s="666">
        <v>5712.3689999999997</v>
      </c>
      <c r="E11" s="252"/>
    </row>
    <row r="12" spans="1:13" ht="15.75" thickTop="1" x14ac:dyDescent="0.25"/>
  </sheetData>
  <mergeCells count="2">
    <mergeCell ref="C4:E4"/>
    <mergeCell ref="C2:M3"/>
  </mergeCells>
  <hyperlinks>
    <hyperlink ref="A1" location="'ÍNDICE TABLAS'!A1" display="ÍNDICE TABLAS" xr:uid="{00000000-0004-0000-1F00-000000000000}"/>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8"/>
  <sheetViews>
    <sheetView showGridLines="0" workbookViewId="0"/>
  </sheetViews>
  <sheetFormatPr baseColWidth="10" defaultRowHeight="15" x14ac:dyDescent="0.25"/>
  <cols>
    <col min="1" max="1" bestFit="true" customWidth="true" width="18.140625" collapsed="true"/>
    <col min="2" max="2" customWidth="true" width="2.5703125" collapsed="true"/>
    <col min="3" max="3" customWidth="true" width="30.7109375" collapsed="true"/>
    <col min="4" max="4" customWidth="true" width="12.7109375" collapsed="true"/>
    <col min="5" max="5" customWidth="true" width="13.42578125" collapsed="true"/>
    <col min="6" max="6" customWidth="true" width="12.28515625" collapsed="true"/>
    <col min="7" max="7" customWidth="true" width="12.140625" collapsed="true"/>
    <col min="8" max="8" customWidth="true" width="12.7109375" collapsed="true"/>
    <col min="9" max="9" customWidth="true" width="13.0" collapsed="true"/>
  </cols>
  <sheetData>
    <row r="1" spans="1:9" ht="18" x14ac:dyDescent="0.25">
      <c r="A1" s="224" t="s">
        <v>0</v>
      </c>
      <c r="D1" s="1"/>
    </row>
    <row r="2" spans="1:9" s="15" customFormat="1" ht="37.5" x14ac:dyDescent="0.5">
      <c r="A2" s="13" t="s">
        <v>630</v>
      </c>
      <c r="B2" s="13" t="s">
        <v>132</v>
      </c>
      <c r="C2" s="13" t="s">
        <v>610</v>
      </c>
      <c r="D2" s="14"/>
    </row>
    <row r="3" spans="1:9" ht="15.75" thickBot="1" x14ac:dyDescent="0.3">
      <c r="D3" s="1"/>
    </row>
    <row r="4" spans="1:9" ht="76.5" thickTop="1" thickBot="1" x14ac:dyDescent="0.3">
      <c r="C4" s="114"/>
      <c r="D4" s="716" t="s">
        <v>601</v>
      </c>
      <c r="E4" s="716" t="s">
        <v>602</v>
      </c>
      <c r="F4" s="716" t="s">
        <v>603</v>
      </c>
      <c r="G4" s="716" t="s">
        <v>604</v>
      </c>
      <c r="H4" s="716" t="s">
        <v>605</v>
      </c>
      <c r="I4" s="716" t="s">
        <v>606</v>
      </c>
    </row>
    <row r="5" spans="1:9" ht="16.5" thickTop="1" thickBot="1" x14ac:dyDescent="0.3">
      <c r="C5" s="17" t="s">
        <v>607</v>
      </c>
      <c r="D5" s="619">
        <v>101261.05</v>
      </c>
      <c r="E5" s="619">
        <v>65796.619000000006</v>
      </c>
      <c r="F5" s="619">
        <v>170.55799999999999</v>
      </c>
      <c r="G5" s="619">
        <v>0</v>
      </c>
      <c r="H5" s="619">
        <v>65626.061000000002</v>
      </c>
      <c r="I5" s="619">
        <v>0</v>
      </c>
    </row>
    <row r="6" spans="1:9" ht="15.75" thickBot="1" x14ac:dyDescent="0.3">
      <c r="C6" s="21" t="s">
        <v>608</v>
      </c>
      <c r="D6" s="613">
        <v>46566.059000000001</v>
      </c>
      <c r="E6" s="613">
        <v>0</v>
      </c>
      <c r="F6" s="613">
        <v>0</v>
      </c>
      <c r="G6" s="613">
        <v>0</v>
      </c>
      <c r="H6" s="613">
        <v>0</v>
      </c>
      <c r="I6" s="613">
        <v>0</v>
      </c>
    </row>
    <row r="7" spans="1:9" ht="16.5" thickTop="1" thickBot="1" x14ac:dyDescent="0.3">
      <c r="C7" s="24" t="s">
        <v>595</v>
      </c>
      <c r="D7" s="615">
        <v>147827.109</v>
      </c>
      <c r="E7" s="615">
        <v>65796.619000000006</v>
      </c>
      <c r="F7" s="615">
        <v>170.55799999999999</v>
      </c>
      <c r="G7" s="615">
        <v>0</v>
      </c>
      <c r="H7" s="615">
        <v>65626.061000000002</v>
      </c>
      <c r="I7" s="615">
        <v>0</v>
      </c>
    </row>
    <row r="8" spans="1:9" ht="16.5" thickTop="1" thickBot="1" x14ac:dyDescent="0.3">
      <c r="C8" s="17" t="s">
        <v>609</v>
      </c>
      <c r="D8" s="619">
        <v>1802.799</v>
      </c>
      <c r="E8" s="619">
        <v>2254.8029999999999</v>
      </c>
      <c r="F8" s="619">
        <v>1.64</v>
      </c>
      <c r="G8" s="619">
        <v>0</v>
      </c>
      <c r="H8" s="619">
        <v>2253.163</v>
      </c>
      <c r="I8" s="619">
        <v>0</v>
      </c>
    </row>
  </sheetData>
  <hyperlinks>
    <hyperlink ref="A1" location="'ÍNDICE TABLAS'!A1" display="ÍNDICE TABLAS" xr:uid="{00000000-0004-0000-2000-000000000000}"/>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4"/>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42.42578125" collapsed="true"/>
    <col min="4" max="4" customWidth="true" style="30" width="11.85546875" collapsed="true"/>
    <col min="5" max="5" bestFit="true" customWidth="true" style="30" width="14.0" collapsed="true"/>
    <col min="6" max="9" style="30" width="10.7109375" collapsed="true"/>
  </cols>
  <sheetData>
    <row r="1" spans="1:12" ht="18" x14ac:dyDescent="0.25">
      <c r="A1" s="224" t="s">
        <v>0</v>
      </c>
      <c r="D1" s="41"/>
    </row>
    <row r="2" spans="1:12" s="15" customFormat="1" ht="37.9" customHeight="1" x14ac:dyDescent="0.5">
      <c r="A2" s="13" t="s">
        <v>638</v>
      </c>
      <c r="B2" s="13" t="s">
        <v>132</v>
      </c>
      <c r="C2" s="1001" t="s">
        <v>622</v>
      </c>
      <c r="D2" s="1001"/>
      <c r="E2" s="1001"/>
      <c r="F2" s="1001"/>
      <c r="G2" s="1001"/>
      <c r="H2" s="1001"/>
      <c r="I2" s="1001"/>
      <c r="J2" s="1001"/>
      <c r="K2" s="1001"/>
      <c r="L2" s="1001"/>
    </row>
    <row r="3" spans="1:12" s="15" customFormat="1" ht="37.5" x14ac:dyDescent="0.5">
      <c r="A3" s="13"/>
      <c r="B3" s="13"/>
      <c r="C3" s="1001"/>
      <c r="D3" s="1001"/>
      <c r="E3" s="1001"/>
      <c r="F3" s="1001"/>
      <c r="G3" s="1001"/>
      <c r="H3" s="1001"/>
      <c r="I3" s="1001"/>
      <c r="J3" s="1001"/>
      <c r="K3" s="1001"/>
      <c r="L3" s="1001"/>
    </row>
    <row r="4" spans="1:12" ht="15.75" thickBot="1" x14ac:dyDescent="0.3">
      <c r="D4" s="41"/>
    </row>
    <row r="5" spans="1:12" ht="61.35" customHeight="1" thickTop="1" thickBot="1" x14ac:dyDescent="0.3">
      <c r="C5" s="3"/>
      <c r="D5" s="920" t="s">
        <v>611</v>
      </c>
      <c r="E5" s="920"/>
      <c r="F5" s="920" t="s">
        <v>612</v>
      </c>
      <c r="G5" s="920"/>
      <c r="H5" s="920" t="s">
        <v>613</v>
      </c>
      <c r="I5" s="920"/>
    </row>
    <row r="6" spans="1:12" ht="46.5" thickTop="1" thickBot="1" x14ac:dyDescent="0.35">
      <c r="C6" s="163" t="s">
        <v>133</v>
      </c>
      <c r="D6" s="54" t="s">
        <v>614</v>
      </c>
      <c r="E6" s="54" t="s">
        <v>615</v>
      </c>
      <c r="F6" s="54" t="s">
        <v>614</v>
      </c>
      <c r="G6" s="54" t="s">
        <v>615</v>
      </c>
      <c r="H6" s="54" t="s">
        <v>616</v>
      </c>
      <c r="I6" s="54" t="s">
        <v>617</v>
      </c>
    </row>
    <row r="7" spans="1:12" ht="16.5" thickTop="1" thickBot="1" x14ac:dyDescent="0.3">
      <c r="C7" s="424" t="s">
        <v>482</v>
      </c>
      <c r="D7" s="898">
        <v>47274.703747077001</v>
      </c>
      <c r="E7" s="898">
        <v>3.6556275</v>
      </c>
      <c r="F7" s="898">
        <v>73822.480866846992</v>
      </c>
      <c r="G7" s="898">
        <v>1093.88175271315</v>
      </c>
      <c r="H7" s="898">
        <v>8436.4974403225206</v>
      </c>
      <c r="I7" s="899">
        <v>0.11261221374514263</v>
      </c>
    </row>
    <row r="8" spans="1:12" ht="15.75" thickBot="1" x14ac:dyDescent="0.3">
      <c r="C8" s="196" t="s">
        <v>618</v>
      </c>
      <c r="D8" s="707">
        <v>4673.0929216099994</v>
      </c>
      <c r="E8" s="707">
        <v>407.99653906999998</v>
      </c>
      <c r="F8" s="707">
        <v>4673.0929216099994</v>
      </c>
      <c r="G8" s="707">
        <v>166.08739596500001</v>
      </c>
      <c r="H8" s="707">
        <v>10.108479472000001</v>
      </c>
      <c r="I8" s="900">
        <v>2.0888825810618981E-3</v>
      </c>
    </row>
    <row r="9" spans="1:12" ht="15.75" thickBot="1" x14ac:dyDescent="0.3">
      <c r="C9" s="196" t="s">
        <v>496</v>
      </c>
      <c r="D9" s="707">
        <v>1970.7851237300001</v>
      </c>
      <c r="E9" s="707">
        <v>1050.27584325</v>
      </c>
      <c r="F9" s="707">
        <v>930.43560536000007</v>
      </c>
      <c r="G9" s="707">
        <v>469.858946158001</v>
      </c>
      <c r="H9" s="707">
        <v>325.381062074</v>
      </c>
      <c r="I9" s="900">
        <v>0.23236615590717533</v>
      </c>
    </row>
    <row r="10" spans="1:12" ht="15.75" thickBot="1" x14ac:dyDescent="0.3">
      <c r="C10" s="196" t="s">
        <v>497</v>
      </c>
      <c r="D10" s="901">
        <v>0</v>
      </c>
      <c r="E10" s="901">
        <v>8.32</v>
      </c>
      <c r="F10" s="901">
        <v>149.56039116999997</v>
      </c>
      <c r="G10" s="901">
        <v>5.1115969124999996</v>
      </c>
      <c r="H10" s="901">
        <v>0</v>
      </c>
      <c r="I10" s="902">
        <v>0</v>
      </c>
    </row>
    <row r="11" spans="1:12" ht="15.75" thickBot="1" x14ac:dyDescent="0.3">
      <c r="C11" s="196" t="s">
        <v>498</v>
      </c>
      <c r="D11" s="903">
        <v>0</v>
      </c>
      <c r="E11" s="903">
        <v>0</v>
      </c>
      <c r="F11" s="903">
        <v>0</v>
      </c>
      <c r="G11" s="903">
        <v>0</v>
      </c>
      <c r="H11" s="903">
        <v>0</v>
      </c>
      <c r="I11" s="904" t="s">
        <v>1470</v>
      </c>
    </row>
    <row r="12" spans="1:12" ht="15.75" thickBot="1" x14ac:dyDescent="0.3">
      <c r="C12" s="196" t="s">
        <v>483</v>
      </c>
      <c r="D12" s="901">
        <v>406.03</v>
      </c>
      <c r="E12" s="901">
        <v>0</v>
      </c>
      <c r="F12" s="901">
        <v>429.97054958000001</v>
      </c>
      <c r="G12" s="901">
        <v>8.4608960000000011E-2</v>
      </c>
      <c r="H12" s="901">
        <v>95.758379270000006</v>
      </c>
      <c r="I12" s="902">
        <v>0.22266534273206118</v>
      </c>
    </row>
    <row r="13" spans="1:12" ht="15.75" thickBot="1" x14ac:dyDescent="0.3">
      <c r="C13" s="196" t="s">
        <v>484</v>
      </c>
      <c r="D13" s="903">
        <v>237.89634215400002</v>
      </c>
      <c r="E13" s="903">
        <v>2.9030134900000002</v>
      </c>
      <c r="F13" s="903">
        <v>236.77722254399998</v>
      </c>
      <c r="G13" s="903">
        <v>1.3860275120000001</v>
      </c>
      <c r="H13" s="903">
        <v>232.82043963715137</v>
      </c>
      <c r="I13" s="904">
        <v>0.97756660434558085</v>
      </c>
    </row>
    <row r="14" spans="1:12" ht="15.75" thickBot="1" x14ac:dyDescent="0.3">
      <c r="C14" s="196" t="s">
        <v>487</v>
      </c>
      <c r="D14" s="901">
        <v>1514.3375772640129</v>
      </c>
      <c r="E14" s="901">
        <v>350.98247432199599</v>
      </c>
      <c r="F14" s="901">
        <v>1485.9567965941428</v>
      </c>
      <c r="G14" s="901">
        <v>113.7367176569999</v>
      </c>
      <c r="H14" s="901">
        <v>1122.2183415002587</v>
      </c>
      <c r="I14" s="902">
        <v>0.70152084227558908</v>
      </c>
    </row>
    <row r="15" spans="1:12" ht="15.75" thickBot="1" x14ac:dyDescent="0.3">
      <c r="C15" s="196" t="s">
        <v>523</v>
      </c>
      <c r="D15" s="903">
        <v>9552.5228917320401</v>
      </c>
      <c r="E15" s="903">
        <v>10.451774457999999</v>
      </c>
      <c r="F15" s="903">
        <v>9552.5228917320401</v>
      </c>
      <c r="G15" s="903">
        <v>5.2193175140000001</v>
      </c>
      <c r="H15" s="903">
        <v>3349.7503240890601</v>
      </c>
      <c r="I15" s="904">
        <v>0.35047506521451827</v>
      </c>
    </row>
    <row r="16" spans="1:12" ht="15.75" thickBot="1" x14ac:dyDescent="0.3">
      <c r="C16" s="196" t="s">
        <v>500</v>
      </c>
      <c r="D16" s="901">
        <v>680.44549440000606</v>
      </c>
      <c r="E16" s="901">
        <v>54.818499810000098</v>
      </c>
      <c r="F16" s="901">
        <v>680.32702497000594</v>
      </c>
      <c r="G16" s="901">
        <v>23.359541335999999</v>
      </c>
      <c r="H16" s="901">
        <v>750.39008302300692</v>
      </c>
      <c r="I16" s="902">
        <v>1.0663697716472982</v>
      </c>
    </row>
    <row r="17" spans="3:9" ht="15.75" thickBot="1" x14ac:dyDescent="0.3">
      <c r="C17" s="196" t="s">
        <v>619</v>
      </c>
      <c r="D17" s="903">
        <v>69.811000000000007</v>
      </c>
      <c r="E17" s="903">
        <v>10.634</v>
      </c>
      <c r="F17" s="903">
        <v>69.81</v>
      </c>
      <c r="G17" s="903">
        <v>5.3170000000000002</v>
      </c>
      <c r="H17" s="903">
        <v>112.691</v>
      </c>
      <c r="I17" s="904">
        <v>1.5000066553968614</v>
      </c>
    </row>
    <row r="18" spans="3:9" ht="15.75" thickBot="1" x14ac:dyDescent="0.3">
      <c r="C18" s="196" t="s">
        <v>502</v>
      </c>
      <c r="D18" s="901">
        <v>0</v>
      </c>
      <c r="E18" s="901">
        <v>0</v>
      </c>
      <c r="F18" s="901">
        <v>0</v>
      </c>
      <c r="G18" s="901">
        <v>0</v>
      </c>
      <c r="H18" s="901">
        <v>0</v>
      </c>
      <c r="I18" s="902" t="s">
        <v>1470</v>
      </c>
    </row>
    <row r="19" spans="3:9" ht="15.75" thickBot="1" x14ac:dyDescent="0.3">
      <c r="C19" s="196" t="s">
        <v>620</v>
      </c>
      <c r="D19" s="903">
        <v>0</v>
      </c>
      <c r="E19" s="903">
        <v>0</v>
      </c>
      <c r="F19" s="903">
        <v>0</v>
      </c>
      <c r="G19" s="903">
        <v>0</v>
      </c>
      <c r="H19" s="903">
        <v>0</v>
      </c>
      <c r="I19" s="904" t="s">
        <v>1470</v>
      </c>
    </row>
    <row r="20" spans="3:9" ht="15.75" thickBot="1" x14ac:dyDescent="0.3">
      <c r="C20" s="196" t="s">
        <v>504</v>
      </c>
      <c r="D20" s="901">
        <v>0</v>
      </c>
      <c r="E20" s="901">
        <v>0</v>
      </c>
      <c r="F20" s="901">
        <v>0</v>
      </c>
      <c r="G20" s="901">
        <v>0</v>
      </c>
      <c r="H20" s="901">
        <v>0</v>
      </c>
      <c r="I20" s="902" t="s">
        <v>1470</v>
      </c>
    </row>
    <row r="21" spans="3:9" ht="15.75" thickBot="1" x14ac:dyDescent="0.3">
      <c r="C21" s="196" t="s">
        <v>493</v>
      </c>
      <c r="D21" s="903">
        <v>268.95800000000003</v>
      </c>
      <c r="E21" s="903">
        <v>0</v>
      </c>
      <c r="F21" s="903">
        <v>268.95800000000003</v>
      </c>
      <c r="G21" s="903">
        <v>0</v>
      </c>
      <c r="H21" s="903">
        <v>672.39499999999998</v>
      </c>
      <c r="I21" s="904">
        <v>2.5</v>
      </c>
    </row>
    <row r="22" spans="3:9" ht="15.75" thickBot="1" x14ac:dyDescent="0.3">
      <c r="C22" s="425" t="s">
        <v>621</v>
      </c>
      <c r="D22" s="901">
        <v>4744.810576060001</v>
      </c>
      <c r="E22" s="901">
        <v>3468.2746543899998</v>
      </c>
      <c r="F22" s="901">
        <v>4744.810576060001</v>
      </c>
      <c r="G22" s="901">
        <v>0</v>
      </c>
      <c r="H22" s="901">
        <v>4546.22417606</v>
      </c>
      <c r="I22" s="902">
        <v>0.95814661158403869</v>
      </c>
    </row>
    <row r="23" spans="3:9" ht="16.5" thickTop="1" thickBot="1" x14ac:dyDescent="0.3">
      <c r="C23" s="386" t="s">
        <v>390</v>
      </c>
      <c r="D23" s="905">
        <v>71393.393674027058</v>
      </c>
      <c r="E23" s="905">
        <v>5368.3124262899973</v>
      </c>
      <c r="F23" s="905">
        <v>97044.702846467175</v>
      </c>
      <c r="G23" s="905">
        <v>1884.0429047276505</v>
      </c>
      <c r="H23" s="905">
        <v>19654.234725448001</v>
      </c>
      <c r="I23" s="906">
        <v>0.19867061465510011</v>
      </c>
    </row>
    <row r="24" spans="3:9" ht="15.75" thickTop="1" x14ac:dyDescent="0.25"/>
  </sheetData>
  <mergeCells count="4">
    <mergeCell ref="D5:E5"/>
    <mergeCell ref="F5:G5"/>
    <mergeCell ref="H5:I5"/>
    <mergeCell ref="C2:L3"/>
  </mergeCells>
  <hyperlinks>
    <hyperlink ref="A1" location="'ÍNDICE TABLAS'!A1" display="ÍNDICE TABLAS" xr:uid="{00000000-0004-0000-2100-000000000000}"/>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U21"/>
  <sheetViews>
    <sheetView showGridLines="0" zoomScaleNormal="100" workbookViewId="0"/>
  </sheetViews>
  <sheetFormatPr baseColWidth="10" defaultRowHeight="15" x14ac:dyDescent="0.25"/>
  <cols>
    <col min="1" max="1" bestFit="true" customWidth="true" width="18.0" collapsed="true"/>
    <col min="2" max="2" customWidth="true" width="2.5703125" collapsed="true"/>
    <col min="3" max="3" customWidth="true" width="33.85546875" collapsed="true"/>
    <col min="4" max="18" customWidth="true" width="6.0" collapsed="true"/>
    <col min="19" max="19" customWidth="true" width="9.28515625" collapsed="true"/>
    <col min="20" max="21" customWidth="true" width="9.7109375" collapsed="true"/>
  </cols>
  <sheetData>
    <row r="1" spans="1:21" ht="18" x14ac:dyDescent="0.25">
      <c r="A1" s="224" t="s">
        <v>0</v>
      </c>
      <c r="D1" s="1"/>
    </row>
    <row r="2" spans="1:21" s="15" customFormat="1" ht="37.5" x14ac:dyDescent="0.5">
      <c r="A2" s="13" t="s">
        <v>639</v>
      </c>
      <c r="B2" s="13" t="s">
        <v>132</v>
      </c>
      <c r="C2" s="13" t="s">
        <v>628</v>
      </c>
      <c r="D2" s="14"/>
    </row>
    <row r="3" spans="1:21" x14ac:dyDescent="0.25">
      <c r="D3" s="1"/>
    </row>
    <row r="4" spans="1:21" ht="15.75" thickBot="1" x14ac:dyDescent="0.3"/>
    <row r="5" spans="1:21" ht="29.65" customHeight="1" thickTop="1" x14ac:dyDescent="0.25">
      <c r="C5" s="984"/>
      <c r="D5" s="1022" t="s">
        <v>624</v>
      </c>
      <c r="E5" s="1022"/>
      <c r="F5" s="1022"/>
      <c r="G5" s="1022"/>
      <c r="H5" s="1022"/>
      <c r="I5" s="1022"/>
      <c r="J5" s="1022"/>
      <c r="K5" s="1022"/>
      <c r="L5" s="1022"/>
      <c r="M5" s="1022"/>
      <c r="N5" s="1022"/>
      <c r="O5" s="1022"/>
      <c r="P5" s="1022"/>
      <c r="Q5" s="1022"/>
      <c r="R5" s="1022"/>
      <c r="S5" s="1022"/>
      <c r="T5" s="1023" t="s">
        <v>176</v>
      </c>
      <c r="U5" s="1025" t="s">
        <v>1146</v>
      </c>
    </row>
    <row r="6" spans="1:21" ht="15" customHeight="1" thickBot="1" x14ac:dyDescent="0.3">
      <c r="C6" s="984"/>
      <c r="D6" s="1022"/>
      <c r="E6" s="1022"/>
      <c r="F6" s="1022"/>
      <c r="G6" s="1022"/>
      <c r="H6" s="1022"/>
      <c r="I6" s="1022"/>
      <c r="J6" s="1022"/>
      <c r="K6" s="1022"/>
      <c r="L6" s="1022"/>
      <c r="M6" s="1022"/>
      <c r="N6" s="1022"/>
      <c r="O6" s="1022"/>
      <c r="P6" s="1022"/>
      <c r="Q6" s="1022"/>
      <c r="R6" s="1022"/>
      <c r="S6" s="1022"/>
      <c r="T6" s="1024"/>
      <c r="U6" s="1026"/>
    </row>
    <row r="7" spans="1:21" ht="17.25" thickTop="1" thickBot="1" x14ac:dyDescent="0.35">
      <c r="C7" s="163" t="s">
        <v>133</v>
      </c>
      <c r="D7" s="422">
        <v>0</v>
      </c>
      <c r="E7" s="423">
        <v>0.02</v>
      </c>
      <c r="F7" s="421">
        <v>0.04</v>
      </c>
      <c r="G7" s="421">
        <v>0.1</v>
      </c>
      <c r="H7" s="421">
        <v>0.2</v>
      </c>
      <c r="I7" s="421">
        <v>0.35</v>
      </c>
      <c r="J7" s="421">
        <v>0.5</v>
      </c>
      <c r="K7" s="421">
        <v>0.7</v>
      </c>
      <c r="L7" s="421">
        <v>0.75</v>
      </c>
      <c r="M7" s="421">
        <v>1</v>
      </c>
      <c r="N7" s="421">
        <v>1.5</v>
      </c>
      <c r="O7" s="421">
        <v>2.5</v>
      </c>
      <c r="P7" s="421">
        <v>3.7</v>
      </c>
      <c r="Q7" s="421">
        <v>12.5</v>
      </c>
      <c r="R7" s="402" t="s">
        <v>626</v>
      </c>
      <c r="S7" s="402" t="s">
        <v>627</v>
      </c>
      <c r="T7" s="942"/>
      <c r="U7" s="1027"/>
    </row>
    <row r="8" spans="1:21" ht="31.5" thickTop="1" thickBot="1" x14ac:dyDescent="0.3">
      <c r="C8" s="115" t="s">
        <v>482</v>
      </c>
      <c r="D8" s="20">
        <v>66949.187999999995</v>
      </c>
      <c r="E8" s="20">
        <v>0</v>
      </c>
      <c r="F8" s="20">
        <v>0</v>
      </c>
      <c r="G8" s="20">
        <v>0</v>
      </c>
      <c r="H8" s="20">
        <v>0</v>
      </c>
      <c r="I8" s="20">
        <v>0</v>
      </c>
      <c r="J8" s="20">
        <v>0</v>
      </c>
      <c r="K8" s="20">
        <v>0</v>
      </c>
      <c r="L8" s="20">
        <v>0</v>
      </c>
      <c r="M8" s="20">
        <v>7654.2929999999997</v>
      </c>
      <c r="N8" s="20">
        <v>0</v>
      </c>
      <c r="O8" s="20">
        <v>312.88200000000001</v>
      </c>
      <c r="P8" s="20">
        <v>0</v>
      </c>
      <c r="Q8" s="20">
        <v>0</v>
      </c>
      <c r="R8" s="20">
        <v>0</v>
      </c>
      <c r="S8" s="20">
        <v>0</v>
      </c>
      <c r="T8" s="128">
        <v>74916.362999999998</v>
      </c>
      <c r="U8" s="128">
        <v>7967.1750000000002</v>
      </c>
    </row>
    <row r="9" spans="1:21" ht="30.75" thickBot="1" x14ac:dyDescent="0.3">
      <c r="C9" s="17" t="s">
        <v>495</v>
      </c>
      <c r="D9" s="20">
        <v>4788.6379999999999</v>
      </c>
      <c r="E9" s="20">
        <v>0</v>
      </c>
      <c r="F9" s="20">
        <v>0</v>
      </c>
      <c r="G9" s="20">
        <v>0</v>
      </c>
      <c r="H9" s="20">
        <v>50.542000000000002</v>
      </c>
      <c r="I9" s="20">
        <v>0</v>
      </c>
      <c r="J9" s="20">
        <v>0</v>
      </c>
      <c r="K9" s="20">
        <v>0</v>
      </c>
      <c r="L9" s="20">
        <v>0</v>
      </c>
      <c r="M9" s="20">
        <v>0</v>
      </c>
      <c r="N9" s="20">
        <v>0</v>
      </c>
      <c r="O9" s="20">
        <v>0</v>
      </c>
      <c r="P9" s="20">
        <v>0</v>
      </c>
      <c r="Q9" s="20">
        <v>0</v>
      </c>
      <c r="R9" s="20">
        <v>0</v>
      </c>
      <c r="S9" s="20">
        <v>0</v>
      </c>
      <c r="T9" s="125">
        <v>4839.18</v>
      </c>
      <c r="U9" s="125">
        <v>50.542000000000002</v>
      </c>
    </row>
    <row r="10" spans="1:21" ht="15.75" thickBot="1" x14ac:dyDescent="0.3">
      <c r="C10" s="17" t="s">
        <v>496</v>
      </c>
      <c r="D10" s="20">
        <v>768.19500000000005</v>
      </c>
      <c r="E10" s="20">
        <v>0</v>
      </c>
      <c r="F10" s="20">
        <v>0</v>
      </c>
      <c r="G10" s="20">
        <v>0</v>
      </c>
      <c r="H10" s="20">
        <v>36.68</v>
      </c>
      <c r="I10" s="20">
        <v>0</v>
      </c>
      <c r="J10" s="20">
        <v>554.74900000000002</v>
      </c>
      <c r="K10" s="20">
        <v>0</v>
      </c>
      <c r="L10" s="20">
        <v>0</v>
      </c>
      <c r="M10" s="20">
        <v>40.670999999999999</v>
      </c>
      <c r="N10" s="20">
        <v>0</v>
      </c>
      <c r="O10" s="20">
        <v>0</v>
      </c>
      <c r="P10" s="20">
        <v>0</v>
      </c>
      <c r="Q10" s="20">
        <v>0</v>
      </c>
      <c r="R10" s="20">
        <v>0</v>
      </c>
      <c r="S10" s="20">
        <v>0</v>
      </c>
      <c r="T10" s="125">
        <v>1400.2950000000001</v>
      </c>
      <c r="U10" s="125">
        <v>631.61699999999996</v>
      </c>
    </row>
    <row r="11" spans="1:21" ht="15.75" thickBot="1" x14ac:dyDescent="0.3">
      <c r="C11" s="17" t="s">
        <v>497</v>
      </c>
      <c r="D11" s="20">
        <v>154.672</v>
      </c>
      <c r="E11" s="20">
        <v>0</v>
      </c>
      <c r="F11" s="20">
        <v>0</v>
      </c>
      <c r="G11" s="20">
        <v>0</v>
      </c>
      <c r="H11" s="20">
        <v>0</v>
      </c>
      <c r="I11" s="20">
        <v>0</v>
      </c>
      <c r="J11" s="20">
        <v>0</v>
      </c>
      <c r="K11" s="20">
        <v>0</v>
      </c>
      <c r="L11" s="20">
        <v>0</v>
      </c>
      <c r="M11" s="20">
        <v>0</v>
      </c>
      <c r="N11" s="20">
        <v>0</v>
      </c>
      <c r="O11" s="20">
        <v>0</v>
      </c>
      <c r="P11" s="20">
        <v>0</v>
      </c>
      <c r="Q11" s="20">
        <v>0</v>
      </c>
      <c r="R11" s="20">
        <v>0</v>
      </c>
      <c r="S11" s="20">
        <v>0</v>
      </c>
      <c r="T11" s="125">
        <v>154.672</v>
      </c>
      <c r="U11" s="125">
        <v>0</v>
      </c>
    </row>
    <row r="12" spans="1:21" ht="15.75" thickBot="1" x14ac:dyDescent="0.3">
      <c r="C12" s="17" t="s">
        <v>483</v>
      </c>
      <c r="D12" s="20">
        <v>0</v>
      </c>
      <c r="E12" s="20">
        <v>0</v>
      </c>
      <c r="F12" s="20">
        <v>0</v>
      </c>
      <c r="G12" s="20">
        <v>0</v>
      </c>
      <c r="H12" s="20">
        <v>397.56400000000002</v>
      </c>
      <c r="I12" s="20">
        <v>0</v>
      </c>
      <c r="J12" s="20">
        <v>32.491</v>
      </c>
      <c r="K12" s="20">
        <v>0</v>
      </c>
      <c r="L12" s="20">
        <v>0</v>
      </c>
      <c r="M12" s="20">
        <v>0</v>
      </c>
      <c r="N12" s="20">
        <v>0</v>
      </c>
      <c r="O12" s="20">
        <v>0</v>
      </c>
      <c r="P12" s="20">
        <v>0</v>
      </c>
      <c r="Q12" s="20">
        <v>0</v>
      </c>
      <c r="R12" s="20">
        <v>0</v>
      </c>
      <c r="S12" s="20">
        <v>0</v>
      </c>
      <c r="T12" s="125">
        <v>430.05500000000001</v>
      </c>
      <c r="U12" s="125">
        <v>430.05500000000001</v>
      </c>
    </row>
    <row r="13" spans="1:21" ht="15.75" thickBot="1" x14ac:dyDescent="0.3">
      <c r="C13" s="17" t="s">
        <v>484</v>
      </c>
      <c r="D13" s="20">
        <v>0</v>
      </c>
      <c r="E13" s="20">
        <v>0</v>
      </c>
      <c r="F13" s="20">
        <v>0</v>
      </c>
      <c r="G13" s="20">
        <v>0</v>
      </c>
      <c r="H13" s="20">
        <v>0</v>
      </c>
      <c r="I13" s="20">
        <v>0</v>
      </c>
      <c r="J13" s="20">
        <v>0</v>
      </c>
      <c r="K13" s="20">
        <v>0</v>
      </c>
      <c r="L13" s="20">
        <v>0</v>
      </c>
      <c r="M13" s="20">
        <v>238.16300000000001</v>
      </c>
      <c r="N13" s="20">
        <v>0</v>
      </c>
      <c r="O13" s="20">
        <v>0</v>
      </c>
      <c r="P13" s="20">
        <v>0</v>
      </c>
      <c r="Q13" s="20">
        <v>0</v>
      </c>
      <c r="R13" s="20">
        <v>0</v>
      </c>
      <c r="S13" s="20">
        <v>0</v>
      </c>
      <c r="T13" s="125">
        <v>238.16300000000001</v>
      </c>
      <c r="U13" s="125">
        <v>238.16300000000001</v>
      </c>
    </row>
    <row r="14" spans="1:21" ht="15.75" thickBot="1" x14ac:dyDescent="0.3">
      <c r="C14" s="17" t="s">
        <v>487</v>
      </c>
      <c r="D14" s="20">
        <v>0</v>
      </c>
      <c r="E14" s="20">
        <v>0</v>
      </c>
      <c r="F14" s="20">
        <v>0</v>
      </c>
      <c r="G14" s="20">
        <v>0</v>
      </c>
      <c r="H14" s="20">
        <v>0</v>
      </c>
      <c r="I14" s="20">
        <v>0</v>
      </c>
      <c r="J14" s="20">
        <v>0</v>
      </c>
      <c r="K14" s="20">
        <v>0</v>
      </c>
      <c r="L14" s="20">
        <v>1599.694</v>
      </c>
      <c r="M14" s="20">
        <v>0</v>
      </c>
      <c r="N14" s="20">
        <v>0</v>
      </c>
      <c r="O14" s="20">
        <v>0</v>
      </c>
      <c r="P14" s="20">
        <v>0</v>
      </c>
      <c r="Q14" s="20">
        <v>0</v>
      </c>
      <c r="R14" s="20">
        <v>0</v>
      </c>
      <c r="S14" s="20">
        <v>0</v>
      </c>
      <c r="T14" s="125">
        <v>1599.694</v>
      </c>
      <c r="U14" s="125">
        <v>1599.691</v>
      </c>
    </row>
    <row r="15" spans="1:21" ht="30.75" thickBot="1" x14ac:dyDescent="0.3">
      <c r="C15" s="17" t="s">
        <v>523</v>
      </c>
      <c r="D15" s="20">
        <v>0</v>
      </c>
      <c r="E15" s="20">
        <v>0</v>
      </c>
      <c r="F15" s="20">
        <v>0</v>
      </c>
      <c r="G15" s="20">
        <v>0</v>
      </c>
      <c r="H15" s="20">
        <v>0</v>
      </c>
      <c r="I15" s="20">
        <v>9221.3960000000006</v>
      </c>
      <c r="J15" s="20">
        <v>336.346</v>
      </c>
      <c r="K15" s="20">
        <v>0</v>
      </c>
      <c r="L15" s="20">
        <v>0</v>
      </c>
      <c r="M15" s="20">
        <v>0</v>
      </c>
      <c r="N15" s="20">
        <v>0</v>
      </c>
      <c r="O15" s="20">
        <v>0</v>
      </c>
      <c r="P15" s="20">
        <v>0</v>
      </c>
      <c r="Q15" s="20">
        <v>0</v>
      </c>
      <c r="R15" s="20">
        <v>0</v>
      </c>
      <c r="S15" s="20">
        <v>0</v>
      </c>
      <c r="T15" s="125">
        <v>9557.7420000000002</v>
      </c>
      <c r="U15" s="125">
        <v>9557.7420000000002</v>
      </c>
    </row>
    <row r="16" spans="1:21" ht="15.75" thickBot="1" x14ac:dyDescent="0.3">
      <c r="C16" s="17" t="s">
        <v>500</v>
      </c>
      <c r="D16" s="20">
        <v>0</v>
      </c>
      <c r="E16" s="20">
        <v>0</v>
      </c>
      <c r="F16" s="20">
        <v>0</v>
      </c>
      <c r="G16" s="20">
        <v>0</v>
      </c>
      <c r="H16" s="20">
        <v>0</v>
      </c>
      <c r="I16" s="20">
        <v>0</v>
      </c>
      <c r="J16" s="20">
        <v>0</v>
      </c>
      <c r="K16" s="20">
        <v>0</v>
      </c>
      <c r="L16" s="20">
        <v>0</v>
      </c>
      <c r="M16" s="20">
        <v>610.28</v>
      </c>
      <c r="N16" s="20">
        <v>93.406999999999996</v>
      </c>
      <c r="O16" s="20">
        <v>0</v>
      </c>
      <c r="P16" s="20">
        <v>0</v>
      </c>
      <c r="Q16" s="20">
        <v>0</v>
      </c>
      <c r="R16" s="20">
        <v>0</v>
      </c>
      <c r="S16" s="20">
        <v>0</v>
      </c>
      <c r="T16" s="125">
        <v>703.68700000000001</v>
      </c>
      <c r="U16" s="125">
        <v>703.68600000000004</v>
      </c>
    </row>
    <row r="17" spans="3:21" ht="30.75" thickBot="1" x14ac:dyDescent="0.3">
      <c r="C17" s="17" t="s">
        <v>619</v>
      </c>
      <c r="D17" s="20">
        <v>0</v>
      </c>
      <c r="E17" s="20">
        <v>0</v>
      </c>
      <c r="F17" s="20">
        <v>0</v>
      </c>
      <c r="G17" s="20">
        <v>0</v>
      </c>
      <c r="H17" s="20">
        <v>0</v>
      </c>
      <c r="I17" s="20">
        <v>0</v>
      </c>
      <c r="J17" s="20">
        <v>0</v>
      </c>
      <c r="K17" s="20">
        <v>0</v>
      </c>
      <c r="L17" s="20">
        <v>0</v>
      </c>
      <c r="M17" s="20">
        <v>0</v>
      </c>
      <c r="N17" s="20">
        <v>75.126999999999995</v>
      </c>
      <c r="O17" s="20">
        <v>0</v>
      </c>
      <c r="P17" s="20">
        <v>0</v>
      </c>
      <c r="Q17" s="20">
        <v>0</v>
      </c>
      <c r="R17" s="20">
        <v>0</v>
      </c>
      <c r="S17" s="20">
        <v>0</v>
      </c>
      <c r="T17" s="125">
        <v>75.126999999999995</v>
      </c>
      <c r="U17" s="125">
        <v>75.126999999999995</v>
      </c>
    </row>
    <row r="18" spans="3:21" ht="15.75" thickBot="1" x14ac:dyDescent="0.3">
      <c r="C18" s="17" t="s">
        <v>493</v>
      </c>
      <c r="D18" s="20">
        <v>0</v>
      </c>
      <c r="E18" s="20">
        <v>0</v>
      </c>
      <c r="F18" s="20">
        <v>0</v>
      </c>
      <c r="G18" s="20">
        <v>0</v>
      </c>
      <c r="H18" s="20">
        <v>0</v>
      </c>
      <c r="I18" s="20">
        <v>0</v>
      </c>
      <c r="J18" s="20">
        <v>0</v>
      </c>
      <c r="K18" s="20">
        <v>0</v>
      </c>
      <c r="L18" s="20">
        <v>0</v>
      </c>
      <c r="M18" s="20">
        <v>0</v>
      </c>
      <c r="N18" s="20">
        <v>0</v>
      </c>
      <c r="O18" s="20">
        <v>268.95800000000003</v>
      </c>
      <c r="P18" s="20">
        <v>0</v>
      </c>
      <c r="Q18" s="20">
        <v>0</v>
      </c>
      <c r="R18" s="20">
        <v>0</v>
      </c>
      <c r="S18" s="20">
        <v>0</v>
      </c>
      <c r="T18" s="125">
        <v>268.95800000000003</v>
      </c>
      <c r="U18" s="125">
        <v>268.95800000000003</v>
      </c>
    </row>
    <row r="19" spans="3:21" ht="15.75" thickBot="1" x14ac:dyDescent="0.3">
      <c r="C19" s="21" t="s">
        <v>621</v>
      </c>
      <c r="D19" s="22">
        <v>0</v>
      </c>
      <c r="E19" s="22">
        <v>0</v>
      </c>
      <c r="F19" s="22">
        <v>0</v>
      </c>
      <c r="G19" s="22">
        <v>0</v>
      </c>
      <c r="H19" s="22">
        <v>248.233</v>
      </c>
      <c r="I19" s="22">
        <v>0</v>
      </c>
      <c r="J19" s="22">
        <v>0</v>
      </c>
      <c r="K19" s="22">
        <v>0</v>
      </c>
      <c r="L19" s="22">
        <v>0</v>
      </c>
      <c r="M19" s="22">
        <v>4496.5780000000004</v>
      </c>
      <c r="N19" s="22">
        <v>0</v>
      </c>
      <c r="O19" s="22">
        <v>0</v>
      </c>
      <c r="P19" s="22">
        <v>0</v>
      </c>
      <c r="Q19" s="22">
        <v>0</v>
      </c>
      <c r="R19" s="22">
        <v>0</v>
      </c>
      <c r="S19" s="22">
        <v>0</v>
      </c>
      <c r="T19" s="126">
        <v>4744.8109999999997</v>
      </c>
      <c r="U19" s="126">
        <v>4744.8109999999997</v>
      </c>
    </row>
    <row r="20" spans="3:21" ht="16.5" thickTop="1" thickBot="1" x14ac:dyDescent="0.3">
      <c r="C20" s="24" t="s">
        <v>390</v>
      </c>
      <c r="D20" s="25">
        <v>72660.691999999995</v>
      </c>
      <c r="E20" s="25">
        <v>0</v>
      </c>
      <c r="F20" s="25">
        <v>0</v>
      </c>
      <c r="G20" s="25">
        <v>0</v>
      </c>
      <c r="H20" s="25">
        <v>733.02</v>
      </c>
      <c r="I20" s="25">
        <v>9221.3960000000006</v>
      </c>
      <c r="J20" s="25">
        <v>923.58600000000001</v>
      </c>
      <c r="K20" s="25">
        <v>0</v>
      </c>
      <c r="L20" s="25">
        <v>1599.694</v>
      </c>
      <c r="M20" s="25">
        <v>13039.984</v>
      </c>
      <c r="N20" s="25">
        <v>168.53399999999999</v>
      </c>
      <c r="O20" s="25">
        <v>581.84</v>
      </c>
      <c r="P20" s="25">
        <v>0</v>
      </c>
      <c r="Q20" s="25">
        <v>0</v>
      </c>
      <c r="R20" s="25">
        <v>0</v>
      </c>
      <c r="S20" s="25">
        <v>0</v>
      </c>
      <c r="T20" s="127">
        <v>98928.745999999999</v>
      </c>
      <c r="U20" s="127">
        <v>26267.567999999999</v>
      </c>
    </row>
    <row r="21" spans="3:21" ht="15.75" thickTop="1" x14ac:dyDescent="0.25"/>
  </sheetData>
  <mergeCells count="4">
    <mergeCell ref="D5:S6"/>
    <mergeCell ref="T5:T7"/>
    <mergeCell ref="U5:U7"/>
    <mergeCell ref="C5:C6"/>
  </mergeCells>
  <hyperlinks>
    <hyperlink ref="A1" location="'ÍNDICE TABLAS'!A1" display="ÍNDICE TABLAS" xr:uid="{00000000-0004-0000-2200-000000000000}"/>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5C7D-9D9E-4910-B6CC-B7553D07B234}">
  <dimension ref="A1:H10"/>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21.7109375" collapsed="true"/>
    <col min="4" max="4" customWidth="true" width="9.42578125" collapsed="true"/>
    <col min="5" max="5" customWidth="true" width="13.85546875" collapsed="true"/>
    <col min="6" max="8" customWidth="true" width="8.140625" collapsed="true"/>
  </cols>
  <sheetData>
    <row r="1" spans="1:8" ht="18" x14ac:dyDescent="0.25">
      <c r="A1" s="224" t="s">
        <v>0</v>
      </c>
      <c r="D1" s="1"/>
    </row>
    <row r="2" spans="1:8" s="15" customFormat="1" ht="37.9" customHeight="1" x14ac:dyDescent="0.5">
      <c r="A2" s="13" t="s">
        <v>1145</v>
      </c>
      <c r="B2" s="13" t="s">
        <v>132</v>
      </c>
      <c r="C2" s="913" t="s">
        <v>637</v>
      </c>
      <c r="D2" s="913"/>
      <c r="E2" s="913"/>
      <c r="F2" s="913"/>
      <c r="G2" s="913"/>
      <c r="H2" s="913"/>
    </row>
    <row r="5" spans="1:8" ht="15.75" thickBot="1" x14ac:dyDescent="0.3">
      <c r="C5" s="38" t="s">
        <v>631</v>
      </c>
      <c r="D5" s="401" t="s">
        <v>632</v>
      </c>
      <c r="E5" s="401" t="s">
        <v>633</v>
      </c>
    </row>
    <row r="6" spans="1:8" ht="16.5" thickTop="1" thickBot="1" x14ac:dyDescent="0.3">
      <c r="C6" s="115" t="s">
        <v>634</v>
      </c>
      <c r="D6" s="116">
        <v>114614.95</v>
      </c>
      <c r="E6" s="120">
        <v>0.52</v>
      </c>
    </row>
    <row r="7" spans="1:8" ht="15.75" thickBot="1" x14ac:dyDescent="0.3">
      <c r="C7" s="17" t="s">
        <v>635</v>
      </c>
      <c r="D7" s="20">
        <v>5863.01</v>
      </c>
      <c r="E7" s="121">
        <v>0.03</v>
      </c>
    </row>
    <row r="8" spans="1:8" ht="15.75" thickBot="1" x14ac:dyDescent="0.3">
      <c r="C8" s="21" t="s">
        <v>636</v>
      </c>
      <c r="D8" s="22">
        <v>99670.56</v>
      </c>
      <c r="E8" s="122">
        <v>0.45</v>
      </c>
    </row>
    <row r="9" spans="1:8" ht="16.5" thickTop="1" thickBot="1" x14ac:dyDescent="0.3">
      <c r="C9" s="24" t="s">
        <v>176</v>
      </c>
      <c r="D9" s="25">
        <v>220148.52</v>
      </c>
      <c r="E9" s="123">
        <v>1</v>
      </c>
    </row>
    <row r="10" spans="1:8" ht="15.75" thickTop="1" x14ac:dyDescent="0.25"/>
  </sheetData>
  <mergeCells count="1">
    <mergeCell ref="C2:H2"/>
  </mergeCells>
  <hyperlinks>
    <hyperlink ref="A1" location="'ÍNDICE TABLAS'!A1" display="ÍNDICE TABLAS" xr:uid="{A2EE6782-3CE2-4555-BC9A-DA51AD82CCCA}"/>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39AA-3506-4D9A-A0AC-0343CF015C31}">
  <dimension ref="A1:O96"/>
  <sheetViews>
    <sheetView showGridLines="0" zoomScaleNormal="100" workbookViewId="0"/>
  </sheetViews>
  <sheetFormatPr baseColWidth="10" defaultRowHeight="15" x14ac:dyDescent="0.25"/>
  <cols>
    <col min="1" max="1" bestFit="true" customWidth="true" width="18.0" collapsed="true"/>
    <col min="2" max="2" customWidth="true" width="2.5703125" collapsed="true"/>
    <col min="3" max="3" customWidth="true" width="21.7109375" collapsed="true"/>
    <col min="4" max="4" customWidth="true" width="9.42578125" collapsed="true"/>
    <col min="5" max="5" customWidth="true" width="13.85546875" collapsed="true"/>
    <col min="6" max="6" style="436" width="10.7109375" collapsed="true"/>
    <col min="7" max="7" customWidth="true" width="13.85546875" collapsed="true"/>
    <col min="8" max="8" customWidth="true" style="436" width="8.140625" collapsed="true"/>
    <col min="9" max="9" customWidth="true" width="8.140625" collapsed="true"/>
    <col min="10" max="10" customWidth="true" style="436" width="8.140625" collapsed="true"/>
    <col min="11" max="11" customWidth="true" width="9.85546875" collapsed="true"/>
    <col min="12" max="12" customWidth="true" width="8.140625" collapsed="true"/>
    <col min="13" max="13" customWidth="true" style="436" width="8.140625" collapsed="true"/>
    <col min="14" max="14" customWidth="true" width="8.140625" collapsed="true"/>
    <col min="15" max="15" customWidth="true" width="9.42578125" collapsed="true"/>
  </cols>
  <sheetData>
    <row r="1" spans="1:15" ht="18" x14ac:dyDescent="0.25">
      <c r="A1" s="224" t="s">
        <v>0</v>
      </c>
      <c r="D1" s="1"/>
    </row>
    <row r="2" spans="1:15" s="15" customFormat="1" ht="37.9" customHeight="1" x14ac:dyDescent="0.5">
      <c r="A2" s="13" t="s">
        <v>1142</v>
      </c>
      <c r="B2" s="13" t="s">
        <v>132</v>
      </c>
      <c r="C2" s="913" t="s">
        <v>661</v>
      </c>
      <c r="D2" s="913"/>
      <c r="E2" s="913"/>
      <c r="F2" s="913"/>
      <c r="G2" s="913"/>
      <c r="H2" s="913"/>
      <c r="I2" s="913"/>
      <c r="J2" s="913"/>
      <c r="K2" s="913"/>
      <c r="L2" s="913"/>
      <c r="M2" s="913"/>
      <c r="N2" s="913"/>
      <c r="O2" s="913"/>
    </row>
    <row r="3" spans="1:15" ht="15.75" thickBot="1" x14ac:dyDescent="0.3"/>
    <row r="4" spans="1:15" ht="45.95" customHeight="1" thickTop="1" x14ac:dyDescent="0.25">
      <c r="C4" s="1033" t="s">
        <v>640</v>
      </c>
      <c r="D4" s="1033" t="s">
        <v>641</v>
      </c>
      <c r="E4" s="1033" t="s">
        <v>642</v>
      </c>
      <c r="F4" s="1028" t="s">
        <v>643</v>
      </c>
      <c r="G4" s="1033" t="s">
        <v>644</v>
      </c>
      <c r="H4" s="1028" t="s">
        <v>1143</v>
      </c>
      <c r="I4" s="1033" t="s">
        <v>646</v>
      </c>
      <c r="J4" s="1028" t="s">
        <v>1144</v>
      </c>
      <c r="K4" s="1033" t="s">
        <v>1133</v>
      </c>
      <c r="L4" s="1033" t="s">
        <v>616</v>
      </c>
      <c r="M4" s="1028" t="s">
        <v>617</v>
      </c>
      <c r="N4" s="1033" t="s">
        <v>649</v>
      </c>
      <c r="O4" s="1033" t="s">
        <v>650</v>
      </c>
    </row>
    <row r="5" spans="1:15" ht="49.5" customHeight="1" thickBot="1" x14ac:dyDescent="0.3">
      <c r="C5" s="1034"/>
      <c r="D5" s="1034"/>
      <c r="E5" s="1034"/>
      <c r="F5" s="1029"/>
      <c r="G5" s="1034"/>
      <c r="H5" s="1029" t="s">
        <v>645</v>
      </c>
      <c r="I5" s="1034"/>
      <c r="J5" s="1029" t="s">
        <v>645</v>
      </c>
      <c r="K5" s="1034" t="s">
        <v>647</v>
      </c>
      <c r="L5" s="1034"/>
      <c r="M5" s="1029" t="s">
        <v>648</v>
      </c>
      <c r="N5" s="1034"/>
      <c r="O5" s="1034"/>
    </row>
    <row r="6" spans="1:15" ht="16.5" thickTop="1" thickBot="1" x14ac:dyDescent="0.3">
      <c r="C6" s="1037" t="s">
        <v>651</v>
      </c>
      <c r="D6" s="1038"/>
      <c r="E6" s="1038"/>
      <c r="F6" s="1038"/>
      <c r="G6" s="1038"/>
      <c r="H6" s="1038"/>
      <c r="I6" s="1038"/>
      <c r="J6" s="1038"/>
      <c r="K6" s="1038"/>
      <c r="L6" s="1038"/>
      <c r="M6" s="1038"/>
      <c r="N6" s="1038"/>
      <c r="O6" s="1038"/>
    </row>
    <row r="7" spans="1:15" ht="16.5" thickTop="1" thickBot="1" x14ac:dyDescent="0.3">
      <c r="C7" s="739" t="s">
        <v>652</v>
      </c>
      <c r="D7" s="740">
        <v>19.998000000000001</v>
      </c>
      <c r="E7" s="740">
        <v>25</v>
      </c>
      <c r="F7" s="741">
        <v>0.75</v>
      </c>
      <c r="G7" s="740">
        <v>0</v>
      </c>
      <c r="H7" s="742">
        <v>0</v>
      </c>
      <c r="I7" s="740">
        <v>7</v>
      </c>
      <c r="J7" s="742">
        <v>0</v>
      </c>
      <c r="K7" s="743">
        <v>0</v>
      </c>
      <c r="L7" s="744">
        <v>0</v>
      </c>
      <c r="M7" s="742">
        <v>0</v>
      </c>
      <c r="N7" s="744">
        <v>0</v>
      </c>
      <c r="O7" s="740"/>
    </row>
    <row r="8" spans="1:15" ht="15.75" thickBot="1" x14ac:dyDescent="0.3">
      <c r="C8" s="739" t="s">
        <v>653</v>
      </c>
      <c r="D8" s="740">
        <v>0</v>
      </c>
      <c r="E8" s="740">
        <v>0</v>
      </c>
      <c r="F8" s="741">
        <v>0</v>
      </c>
      <c r="G8" s="740">
        <v>0</v>
      </c>
      <c r="H8" s="745">
        <v>0</v>
      </c>
      <c r="I8" s="740">
        <v>0</v>
      </c>
      <c r="J8" s="745">
        <v>0</v>
      </c>
      <c r="K8" s="746">
        <v>0</v>
      </c>
      <c r="L8" s="747">
        <v>0</v>
      </c>
      <c r="M8" s="745">
        <v>0</v>
      </c>
      <c r="N8" s="747">
        <v>0</v>
      </c>
      <c r="O8" s="740"/>
    </row>
    <row r="9" spans="1:15" ht="15.75" thickBot="1" x14ac:dyDescent="0.3">
      <c r="C9" s="739" t="s">
        <v>654</v>
      </c>
      <c r="D9" s="740">
        <v>713.41200000000003</v>
      </c>
      <c r="E9" s="740">
        <v>61.622</v>
      </c>
      <c r="F9" s="741">
        <v>0.74199999999999999</v>
      </c>
      <c r="G9" s="740">
        <v>0</v>
      </c>
      <c r="H9" s="745">
        <v>4.0000000000000001E-3</v>
      </c>
      <c r="I9" s="740">
        <v>379</v>
      </c>
      <c r="J9" s="745">
        <v>0.45</v>
      </c>
      <c r="K9" s="746">
        <v>4.5599999999999996</v>
      </c>
      <c r="L9" s="747">
        <v>0</v>
      </c>
      <c r="M9" s="745">
        <v>0</v>
      </c>
      <c r="N9" s="747">
        <v>0</v>
      </c>
      <c r="O9" s="740"/>
    </row>
    <row r="10" spans="1:15" ht="15.75" thickBot="1" x14ac:dyDescent="0.3">
      <c r="C10" s="739" t="s">
        <v>655</v>
      </c>
      <c r="D10" s="740">
        <v>60.014000000000003</v>
      </c>
      <c r="E10" s="740">
        <v>0.38900000000000001</v>
      </c>
      <c r="F10" s="741">
        <v>0.64700000000000002</v>
      </c>
      <c r="G10" s="740">
        <v>0</v>
      </c>
      <c r="H10" s="745">
        <v>5.0000000000000001E-3</v>
      </c>
      <c r="I10" s="740">
        <v>50</v>
      </c>
      <c r="J10" s="745">
        <v>0.45</v>
      </c>
      <c r="K10" s="746">
        <v>5</v>
      </c>
      <c r="L10" s="747">
        <v>0</v>
      </c>
      <c r="M10" s="745">
        <v>0</v>
      </c>
      <c r="N10" s="747">
        <v>0</v>
      </c>
      <c r="O10" s="740"/>
    </row>
    <row r="11" spans="1:15" ht="15.75" thickBot="1" x14ac:dyDescent="0.3">
      <c r="C11" s="739" t="s">
        <v>656</v>
      </c>
      <c r="D11" s="740">
        <v>32.902999999999999</v>
      </c>
      <c r="E11" s="740">
        <v>4.4589999999999996</v>
      </c>
      <c r="F11" s="741">
        <v>0.71399999999999997</v>
      </c>
      <c r="G11" s="740">
        <v>0</v>
      </c>
      <c r="H11" s="745">
        <v>1.9E-2</v>
      </c>
      <c r="I11" s="740">
        <v>86</v>
      </c>
      <c r="J11" s="745">
        <v>0.45</v>
      </c>
      <c r="K11" s="746">
        <v>2.6669999999999998</v>
      </c>
      <c r="L11" s="747">
        <v>0</v>
      </c>
      <c r="M11" s="745">
        <v>0</v>
      </c>
      <c r="N11" s="747">
        <v>0</v>
      </c>
      <c r="O11" s="740"/>
    </row>
    <row r="12" spans="1:15" ht="15.75" thickBot="1" x14ac:dyDescent="0.3">
      <c r="C12" s="739" t="s">
        <v>657</v>
      </c>
      <c r="D12" s="740">
        <v>0</v>
      </c>
      <c r="E12" s="740">
        <v>1E-3</v>
      </c>
      <c r="F12" s="741">
        <v>0.5</v>
      </c>
      <c r="G12" s="740">
        <v>0</v>
      </c>
      <c r="H12" s="745">
        <v>0</v>
      </c>
      <c r="I12" s="740">
        <v>1</v>
      </c>
      <c r="J12" s="745">
        <v>0</v>
      </c>
      <c r="K12" s="746">
        <v>0</v>
      </c>
      <c r="L12" s="747">
        <v>0</v>
      </c>
      <c r="M12" s="745">
        <v>0</v>
      </c>
      <c r="N12" s="747">
        <v>0</v>
      </c>
      <c r="O12" s="740"/>
    </row>
    <row r="13" spans="1:15" ht="15.75" thickBot="1" x14ac:dyDescent="0.3">
      <c r="C13" s="739" t="s">
        <v>658</v>
      </c>
      <c r="D13" s="740">
        <v>0</v>
      </c>
      <c r="E13" s="740">
        <v>0</v>
      </c>
      <c r="F13" s="741">
        <v>0</v>
      </c>
      <c r="G13" s="740">
        <v>0</v>
      </c>
      <c r="H13" s="745">
        <v>0</v>
      </c>
      <c r="I13" s="740">
        <v>0</v>
      </c>
      <c r="J13" s="745">
        <v>0</v>
      </c>
      <c r="K13" s="746">
        <v>0</v>
      </c>
      <c r="L13" s="747">
        <v>0</v>
      </c>
      <c r="M13" s="745">
        <v>0</v>
      </c>
      <c r="N13" s="747">
        <v>0</v>
      </c>
      <c r="O13" s="740"/>
    </row>
    <row r="14" spans="1:15" ht="15.75" thickBot="1" x14ac:dyDescent="0.3">
      <c r="C14" s="748" t="s">
        <v>659</v>
      </c>
      <c r="D14" s="749">
        <v>0</v>
      </c>
      <c r="E14" s="749">
        <v>0</v>
      </c>
      <c r="F14" s="750">
        <v>0</v>
      </c>
      <c r="G14" s="749">
        <v>0</v>
      </c>
      <c r="H14" s="751">
        <v>0</v>
      </c>
      <c r="I14" s="749">
        <v>0</v>
      </c>
      <c r="J14" s="751">
        <v>0</v>
      </c>
      <c r="K14" s="752">
        <v>0</v>
      </c>
      <c r="L14" s="753">
        <v>0</v>
      </c>
      <c r="M14" s="751">
        <v>0</v>
      </c>
      <c r="N14" s="753">
        <v>0</v>
      </c>
      <c r="O14" s="749"/>
    </row>
    <row r="15" spans="1:15" ht="16.5" thickTop="1" thickBot="1" x14ac:dyDescent="0.3">
      <c r="C15" s="754" t="s">
        <v>390</v>
      </c>
      <c r="D15" s="755">
        <v>826.32799999999997</v>
      </c>
      <c r="E15" s="755">
        <v>91.471000000000004</v>
      </c>
      <c r="F15" s="756">
        <v>0.74299999999999999</v>
      </c>
      <c r="G15" s="755">
        <v>0</v>
      </c>
      <c r="H15" s="757">
        <v>5.0000000000000001E-3</v>
      </c>
      <c r="I15" s="755">
        <v>523</v>
      </c>
      <c r="J15" s="757">
        <v>0.45</v>
      </c>
      <c r="K15" s="758">
        <v>4.226</v>
      </c>
      <c r="L15" s="759">
        <v>0</v>
      </c>
      <c r="M15" s="757">
        <v>0</v>
      </c>
      <c r="N15" s="759">
        <v>0</v>
      </c>
      <c r="O15" s="755">
        <v>0</v>
      </c>
    </row>
    <row r="16" spans="1:15" ht="16.5" thickTop="1" thickBot="1" x14ac:dyDescent="0.3">
      <c r="C16" s="1035" t="s">
        <v>660</v>
      </c>
      <c r="D16" s="1036"/>
      <c r="E16" s="1036"/>
      <c r="F16" s="1036"/>
      <c r="G16" s="1036"/>
      <c r="H16" s="1036"/>
      <c r="I16" s="1036"/>
      <c r="J16" s="1036"/>
      <c r="K16" s="1036"/>
      <c r="L16" s="1036"/>
      <c r="M16" s="1036"/>
      <c r="N16" s="1036"/>
      <c r="O16" s="1036"/>
    </row>
    <row r="17" spans="3:15" ht="16.5" thickTop="1" thickBot="1" x14ac:dyDescent="0.3">
      <c r="C17" s="739" t="s">
        <v>652</v>
      </c>
      <c r="D17" s="740">
        <v>95.63</v>
      </c>
      <c r="E17" s="740">
        <v>20.254999999999999</v>
      </c>
      <c r="F17" s="741">
        <v>0.746</v>
      </c>
      <c r="G17" s="744">
        <v>115.608</v>
      </c>
      <c r="H17" s="741">
        <v>1E-3</v>
      </c>
      <c r="I17" s="740">
        <v>6</v>
      </c>
      <c r="J17" s="742">
        <v>0.435</v>
      </c>
      <c r="K17" s="743">
        <v>3.9569999999999999</v>
      </c>
      <c r="L17" s="744">
        <v>27.582000000000001</v>
      </c>
      <c r="M17" s="742">
        <v>0.23899999999999999</v>
      </c>
      <c r="N17" s="744">
        <v>3.4000000000000002E-2</v>
      </c>
      <c r="O17" s="760"/>
    </row>
    <row r="18" spans="3:15" ht="15.75" thickBot="1" x14ac:dyDescent="0.3">
      <c r="C18" s="739" t="s">
        <v>653</v>
      </c>
      <c r="D18" s="740">
        <v>0</v>
      </c>
      <c r="E18" s="740">
        <v>0</v>
      </c>
      <c r="F18" s="741">
        <v>0</v>
      </c>
      <c r="G18" s="747">
        <v>0</v>
      </c>
      <c r="H18" s="741">
        <v>0</v>
      </c>
      <c r="I18" s="740">
        <v>0</v>
      </c>
      <c r="J18" s="745">
        <v>0</v>
      </c>
      <c r="K18" s="746">
        <v>0</v>
      </c>
      <c r="L18" s="747">
        <v>0</v>
      </c>
      <c r="M18" s="745">
        <v>0</v>
      </c>
      <c r="N18" s="747">
        <v>0</v>
      </c>
      <c r="O18" s="747"/>
    </row>
    <row r="19" spans="3:15" ht="15.75" thickBot="1" x14ac:dyDescent="0.3">
      <c r="C19" s="739" t="s">
        <v>654</v>
      </c>
      <c r="D19" s="740">
        <v>216.50700000000001</v>
      </c>
      <c r="E19" s="740">
        <v>43.21</v>
      </c>
      <c r="F19" s="741">
        <v>0.74299999999999999</v>
      </c>
      <c r="G19" s="747">
        <v>150.54400000000001</v>
      </c>
      <c r="H19" s="741">
        <v>4.0000000000000001E-3</v>
      </c>
      <c r="I19" s="740">
        <v>99</v>
      </c>
      <c r="J19" s="745">
        <v>0.45</v>
      </c>
      <c r="K19" s="746">
        <v>3.863</v>
      </c>
      <c r="L19" s="747">
        <v>92.138999999999996</v>
      </c>
      <c r="M19" s="745">
        <v>0.61199999999999999</v>
      </c>
      <c r="N19" s="747">
        <v>0.249</v>
      </c>
      <c r="O19" s="747"/>
    </row>
    <row r="20" spans="3:15" ht="15.75" thickBot="1" x14ac:dyDescent="0.3">
      <c r="C20" s="739" t="s">
        <v>655</v>
      </c>
      <c r="D20" s="740">
        <v>15.145</v>
      </c>
      <c r="E20" s="740">
        <v>0.81399999999999995</v>
      </c>
      <c r="F20" s="741">
        <v>0.66900000000000004</v>
      </c>
      <c r="G20" s="747">
        <v>14.936999999999999</v>
      </c>
      <c r="H20" s="741">
        <v>6.0000000000000001E-3</v>
      </c>
      <c r="I20" s="740">
        <v>15</v>
      </c>
      <c r="J20" s="745">
        <v>0.45</v>
      </c>
      <c r="K20" s="746">
        <v>3.7909999999999999</v>
      </c>
      <c r="L20" s="747">
        <v>11.823</v>
      </c>
      <c r="M20" s="745">
        <v>0.79200000000000004</v>
      </c>
      <c r="N20" s="747">
        <v>0.04</v>
      </c>
      <c r="O20" s="747"/>
    </row>
    <row r="21" spans="3:15" ht="15.75" thickBot="1" x14ac:dyDescent="0.3">
      <c r="C21" s="739" t="s">
        <v>656</v>
      </c>
      <c r="D21" s="740">
        <v>43.646000000000001</v>
      </c>
      <c r="E21" s="740">
        <v>1.2130000000000001</v>
      </c>
      <c r="F21" s="741">
        <v>0.68400000000000005</v>
      </c>
      <c r="G21" s="747">
        <v>40.542999999999999</v>
      </c>
      <c r="H21" s="741">
        <v>1.4E-2</v>
      </c>
      <c r="I21" s="740">
        <v>29</v>
      </c>
      <c r="J21" s="745">
        <v>0.44900000000000001</v>
      </c>
      <c r="K21" s="746">
        <v>4.3650000000000002</v>
      </c>
      <c r="L21" s="747">
        <v>44.439</v>
      </c>
      <c r="M21" s="745">
        <v>1.0960000000000001</v>
      </c>
      <c r="N21" s="747">
        <v>0.26300000000000001</v>
      </c>
      <c r="O21" s="747"/>
    </row>
    <row r="22" spans="3:15" ht="15.75" thickBot="1" x14ac:dyDescent="0.3">
      <c r="C22" s="739" t="s">
        <v>657</v>
      </c>
      <c r="D22" s="740">
        <v>21.97</v>
      </c>
      <c r="E22" s="740">
        <v>0.20200000000000001</v>
      </c>
      <c r="F22" s="741">
        <v>0.73699999999999999</v>
      </c>
      <c r="G22" s="747">
        <v>21.963000000000001</v>
      </c>
      <c r="H22" s="741">
        <v>3.9E-2</v>
      </c>
      <c r="I22" s="740">
        <v>10</v>
      </c>
      <c r="J22" s="745">
        <v>0.45</v>
      </c>
      <c r="K22" s="746">
        <v>4.9219999999999997</v>
      </c>
      <c r="L22" s="747">
        <v>32.143000000000001</v>
      </c>
      <c r="M22" s="745">
        <v>1.464</v>
      </c>
      <c r="N22" s="747">
        <v>0.38300000000000001</v>
      </c>
      <c r="O22" s="747"/>
    </row>
    <row r="23" spans="3:15" ht="15.75" thickBot="1" x14ac:dyDescent="0.3">
      <c r="C23" s="739" t="s">
        <v>658</v>
      </c>
      <c r="D23" s="740">
        <v>1.804</v>
      </c>
      <c r="E23" s="740">
        <v>5.0999999999999997E-2</v>
      </c>
      <c r="F23" s="741">
        <v>0.75</v>
      </c>
      <c r="G23" s="747">
        <v>1.651</v>
      </c>
      <c r="H23" s="741">
        <v>0.10299999999999999</v>
      </c>
      <c r="I23" s="740">
        <v>2</v>
      </c>
      <c r="J23" s="745">
        <v>0.45</v>
      </c>
      <c r="K23" s="746">
        <v>2.645</v>
      </c>
      <c r="L23" s="747">
        <v>3.42</v>
      </c>
      <c r="M23" s="745">
        <v>2.0710000000000002</v>
      </c>
      <c r="N23" s="747">
        <v>7.6999999999999999E-2</v>
      </c>
      <c r="O23" s="747"/>
    </row>
    <row r="24" spans="3:15" ht="15.75" thickBot="1" x14ac:dyDescent="0.3">
      <c r="C24" s="739" t="s">
        <v>659</v>
      </c>
      <c r="D24" s="740">
        <v>117.952</v>
      </c>
      <c r="E24" s="740">
        <v>2.5819999999999999</v>
      </c>
      <c r="F24" s="741">
        <v>0</v>
      </c>
      <c r="G24" s="747">
        <v>119.24299999999999</v>
      </c>
      <c r="H24" s="741">
        <v>1</v>
      </c>
      <c r="I24" s="740">
        <v>29</v>
      </c>
      <c r="J24" s="745">
        <v>0.45</v>
      </c>
      <c r="K24" s="746">
        <v>2.6070000000000002</v>
      </c>
      <c r="L24" s="747">
        <v>0</v>
      </c>
      <c r="M24" s="745">
        <v>0</v>
      </c>
      <c r="N24" s="747">
        <v>53.658999999999999</v>
      </c>
      <c r="O24" s="747"/>
    </row>
    <row r="25" spans="3:15" ht="15.75" thickBot="1" x14ac:dyDescent="0.3">
      <c r="C25" s="761" t="s">
        <v>390</v>
      </c>
      <c r="D25" s="762">
        <v>512.65499999999997</v>
      </c>
      <c r="E25" s="762">
        <v>68.325999999999993</v>
      </c>
      <c r="F25" s="763">
        <v>0.71399999999999997</v>
      </c>
      <c r="G25" s="764">
        <v>464.488</v>
      </c>
      <c r="H25" s="763">
        <v>0.26200000000000001</v>
      </c>
      <c r="I25" s="762">
        <v>190</v>
      </c>
      <c r="J25" s="765">
        <v>0.44600000000000001</v>
      </c>
      <c r="K25" s="766">
        <v>3.6509999999999998</v>
      </c>
      <c r="L25" s="764">
        <v>211.54599999999999</v>
      </c>
      <c r="M25" s="765">
        <v>0.45500000000000002</v>
      </c>
      <c r="N25" s="764">
        <v>54.704999999999998</v>
      </c>
      <c r="O25" s="764">
        <v>-70.703000000000003</v>
      </c>
    </row>
    <row r="26" spans="3:15" ht="16.5" thickTop="1" thickBot="1" x14ac:dyDescent="0.3">
      <c r="C26" s="1030" t="s">
        <v>662</v>
      </c>
      <c r="D26" s="1030"/>
      <c r="E26" s="1030"/>
      <c r="F26" s="1030"/>
      <c r="G26" s="1030"/>
      <c r="H26" s="1030"/>
      <c r="I26" s="1030"/>
      <c r="J26" s="1030"/>
      <c r="K26" s="1030"/>
      <c r="L26" s="1030"/>
      <c r="M26" s="1030"/>
      <c r="N26" s="1030"/>
      <c r="O26" s="1030"/>
    </row>
    <row r="27" spans="3:15" ht="16.5" thickTop="1" thickBot="1" x14ac:dyDescent="0.3">
      <c r="C27" s="17" t="s">
        <v>652</v>
      </c>
      <c r="D27" s="20">
        <v>176.56800000000001</v>
      </c>
      <c r="E27" s="20">
        <v>1.3440000000000001</v>
      </c>
      <c r="F27" s="437">
        <v>0.46500000000000002</v>
      </c>
      <c r="G27" s="20">
        <v>172.16399999999999</v>
      </c>
      <c r="H27" s="437">
        <v>1E-3</v>
      </c>
      <c r="I27" s="20">
        <v>20</v>
      </c>
      <c r="J27" s="437">
        <v>0.34799999999999998</v>
      </c>
      <c r="K27" s="767">
        <v>1.5449999999999999</v>
      </c>
      <c r="L27" s="20">
        <v>35.212000000000003</v>
      </c>
      <c r="M27" s="437">
        <v>0.20499999999999999</v>
      </c>
      <c r="N27" s="20">
        <v>3.7999999999999999E-2</v>
      </c>
      <c r="O27" s="768"/>
    </row>
    <row r="28" spans="3:15" ht="15.75" thickBot="1" x14ac:dyDescent="0.3">
      <c r="C28" s="17" t="s">
        <v>653</v>
      </c>
      <c r="D28" s="20">
        <v>3862.6280000000002</v>
      </c>
      <c r="E28" s="20">
        <v>4101.3789999999999</v>
      </c>
      <c r="F28" s="437">
        <v>0.99399999999999999</v>
      </c>
      <c r="G28" s="20">
        <v>4687.0140000000001</v>
      </c>
      <c r="H28" s="437">
        <v>2E-3</v>
      </c>
      <c r="I28" s="20">
        <v>57</v>
      </c>
      <c r="J28" s="437">
        <v>0.34799999999999998</v>
      </c>
      <c r="K28" s="767">
        <v>0.27100000000000002</v>
      </c>
      <c r="L28" s="20">
        <v>1395.931</v>
      </c>
      <c r="M28" s="437">
        <v>0.29799999999999999</v>
      </c>
      <c r="N28" s="20">
        <v>3.0209999999999999</v>
      </c>
      <c r="O28" s="125"/>
    </row>
    <row r="29" spans="3:15" ht="15.75" thickBot="1" x14ac:dyDescent="0.3">
      <c r="C29" s="17" t="s">
        <v>654</v>
      </c>
      <c r="D29" s="20">
        <v>19575.001</v>
      </c>
      <c r="E29" s="20">
        <v>142.976</v>
      </c>
      <c r="F29" s="437">
        <v>0.56399999999999995</v>
      </c>
      <c r="G29" s="20">
        <v>652.33799999999997</v>
      </c>
      <c r="H29" s="437">
        <v>3.0000000000000001E-3</v>
      </c>
      <c r="I29" s="20">
        <v>53</v>
      </c>
      <c r="J29" s="437">
        <v>0.33600000000000002</v>
      </c>
      <c r="K29" s="767">
        <v>1.5509999999999999</v>
      </c>
      <c r="L29" s="20">
        <v>272.15499999999997</v>
      </c>
      <c r="M29" s="437">
        <v>0.41699999999999998</v>
      </c>
      <c r="N29" s="20">
        <v>0.57199999999999995</v>
      </c>
      <c r="O29" s="125"/>
    </row>
    <row r="30" spans="3:15" ht="15.75" thickBot="1" x14ac:dyDescent="0.3">
      <c r="C30" s="17" t="s">
        <v>655</v>
      </c>
      <c r="D30" s="20">
        <v>623.37</v>
      </c>
      <c r="E30" s="20">
        <v>96.486000000000004</v>
      </c>
      <c r="F30" s="437">
        <v>0.55000000000000004</v>
      </c>
      <c r="G30" s="20">
        <v>247.22399999999999</v>
      </c>
      <c r="H30" s="437">
        <v>6.0000000000000001E-3</v>
      </c>
      <c r="I30" s="20">
        <v>49</v>
      </c>
      <c r="J30" s="437">
        <v>0.34399999999999997</v>
      </c>
      <c r="K30" s="767">
        <v>2.448</v>
      </c>
      <c r="L30" s="20">
        <v>154.441</v>
      </c>
      <c r="M30" s="437">
        <v>0.625</v>
      </c>
      <c r="N30" s="20">
        <v>0.56799999999999995</v>
      </c>
      <c r="O30" s="125"/>
    </row>
    <row r="31" spans="3:15" ht="15.75" thickBot="1" x14ac:dyDescent="0.3">
      <c r="C31" s="17" t="s">
        <v>656</v>
      </c>
      <c r="D31" s="20">
        <v>335.55900000000003</v>
      </c>
      <c r="E31" s="20">
        <v>86.62</v>
      </c>
      <c r="F31" s="437">
        <v>0.69499999999999995</v>
      </c>
      <c r="G31" s="20">
        <v>155.32499999999999</v>
      </c>
      <c r="H31" s="437">
        <v>1.4999999999999999E-2</v>
      </c>
      <c r="I31" s="20">
        <v>22</v>
      </c>
      <c r="J31" s="437">
        <v>0.33600000000000002</v>
      </c>
      <c r="K31" s="767">
        <v>1.599</v>
      </c>
      <c r="L31" s="20">
        <v>97.417000000000002</v>
      </c>
      <c r="M31" s="437">
        <v>0.627</v>
      </c>
      <c r="N31" s="20">
        <v>0.99199999999999999</v>
      </c>
      <c r="O31" s="125"/>
    </row>
    <row r="32" spans="3:15" ht="15.75" thickBot="1" x14ac:dyDescent="0.3">
      <c r="C32" s="17" t="s">
        <v>657</v>
      </c>
      <c r="D32" s="20">
        <v>99.213999999999999</v>
      </c>
      <c r="E32" s="20">
        <v>78.983999999999995</v>
      </c>
      <c r="F32" s="437">
        <v>0.69299999999999995</v>
      </c>
      <c r="G32" s="20">
        <v>118.17</v>
      </c>
      <c r="H32" s="437">
        <v>3.5999999999999997E-2</v>
      </c>
      <c r="I32" s="20">
        <v>52</v>
      </c>
      <c r="J32" s="437">
        <v>0.34499999999999997</v>
      </c>
      <c r="K32" s="767">
        <v>0.218</v>
      </c>
      <c r="L32" s="20">
        <v>127.67700000000001</v>
      </c>
      <c r="M32" s="437">
        <v>1.08</v>
      </c>
      <c r="N32" s="20">
        <v>1.45</v>
      </c>
      <c r="O32" s="125"/>
    </row>
    <row r="33" spans="3:15" ht="15.75" thickBot="1" x14ac:dyDescent="0.3">
      <c r="C33" s="17" t="s">
        <v>658</v>
      </c>
      <c r="D33" s="20">
        <v>8.0000000000000002E-3</v>
      </c>
      <c r="E33" s="20">
        <v>2.9000000000000001E-2</v>
      </c>
      <c r="F33" s="437">
        <v>0.56399999999999995</v>
      </c>
      <c r="G33" s="20">
        <v>2.4E-2</v>
      </c>
      <c r="H33" s="437">
        <v>0.23799999999999999</v>
      </c>
      <c r="I33" s="20">
        <v>6</v>
      </c>
      <c r="J33" s="437">
        <v>0.34799999999999998</v>
      </c>
      <c r="K33" s="767">
        <v>1.9139999999999999</v>
      </c>
      <c r="L33" s="20">
        <v>5.1999999999999998E-2</v>
      </c>
      <c r="M33" s="437">
        <v>2.1669999999999998</v>
      </c>
      <c r="N33" s="20">
        <v>2E-3</v>
      </c>
      <c r="O33" s="125"/>
    </row>
    <row r="34" spans="3:15" ht="15.75" thickBot="1" x14ac:dyDescent="0.3">
      <c r="C34" s="21" t="s">
        <v>659</v>
      </c>
      <c r="D34" s="22">
        <v>4.2460000000000004</v>
      </c>
      <c r="E34" s="22">
        <v>0.442</v>
      </c>
      <c r="F34" s="438">
        <v>0</v>
      </c>
      <c r="G34" s="22">
        <v>4.4669999999999996</v>
      </c>
      <c r="H34" s="438">
        <v>1</v>
      </c>
      <c r="I34" s="22">
        <v>11</v>
      </c>
      <c r="J34" s="438">
        <v>0.34799999999999998</v>
      </c>
      <c r="K34" s="769">
        <v>0.80100000000000005</v>
      </c>
      <c r="L34" s="22">
        <v>1.796</v>
      </c>
      <c r="M34" s="438">
        <v>0.40200000000000002</v>
      </c>
      <c r="N34" s="22">
        <v>1.411</v>
      </c>
      <c r="O34" s="770"/>
    </row>
    <row r="35" spans="3:15" ht="16.5" thickTop="1" thickBot="1" x14ac:dyDescent="0.3">
      <c r="C35" s="434" t="s">
        <v>390</v>
      </c>
      <c r="D35" s="435">
        <v>24676.594000000001</v>
      </c>
      <c r="E35" s="435">
        <v>4508.2610000000004</v>
      </c>
      <c r="F35" s="440">
        <v>0.95899999999999996</v>
      </c>
      <c r="G35" s="435">
        <v>6036.7250000000004</v>
      </c>
      <c r="H35" s="440">
        <v>4.0000000000000001E-3</v>
      </c>
      <c r="I35" s="435">
        <v>270</v>
      </c>
      <c r="J35" s="440">
        <v>0.34599999999999997</v>
      </c>
      <c r="K35" s="771">
        <v>0.56799999999999995</v>
      </c>
      <c r="L35" s="435">
        <v>2084.681</v>
      </c>
      <c r="M35" s="440">
        <v>0.34499999999999997</v>
      </c>
      <c r="N35" s="435">
        <v>8.0549999999999997</v>
      </c>
      <c r="O35" s="772">
        <v>-7.66</v>
      </c>
    </row>
    <row r="36" spans="3:15" ht="16.5" thickTop="1" thickBot="1" x14ac:dyDescent="0.3">
      <c r="C36" s="936" t="s">
        <v>663</v>
      </c>
      <c r="D36" s="936"/>
      <c r="E36" s="936"/>
      <c r="F36" s="936"/>
      <c r="G36" s="936"/>
      <c r="H36" s="936"/>
      <c r="I36" s="936"/>
      <c r="J36" s="936"/>
      <c r="K36" s="936"/>
      <c r="L36" s="936"/>
      <c r="M36" s="936"/>
      <c r="N36" s="936"/>
      <c r="O36" s="936"/>
    </row>
    <row r="37" spans="3:15" ht="16.5" thickTop="1" thickBot="1" x14ac:dyDescent="0.3">
      <c r="C37" s="17" t="s">
        <v>652</v>
      </c>
      <c r="D37" s="20">
        <v>1376.5129999999999</v>
      </c>
      <c r="E37" s="20">
        <v>2442.4609999999998</v>
      </c>
      <c r="F37" s="437">
        <v>0.45800000000000002</v>
      </c>
      <c r="G37" s="20">
        <v>2284.8449999999998</v>
      </c>
      <c r="H37" s="437">
        <v>1E-3</v>
      </c>
      <c r="I37" s="20">
        <v>7993</v>
      </c>
      <c r="J37" s="437">
        <v>0.433</v>
      </c>
      <c r="K37" s="767">
        <v>1.885</v>
      </c>
      <c r="L37" s="20">
        <v>389.93799999999999</v>
      </c>
      <c r="M37" s="437">
        <v>0.17100000000000001</v>
      </c>
      <c r="N37" s="20">
        <v>0.98199999999999998</v>
      </c>
      <c r="O37" s="768"/>
    </row>
    <row r="38" spans="3:15" ht="15.75" thickBot="1" x14ac:dyDescent="0.3">
      <c r="C38" s="17" t="s">
        <v>653</v>
      </c>
      <c r="D38" s="20">
        <v>0</v>
      </c>
      <c r="E38" s="20">
        <v>0</v>
      </c>
      <c r="F38" s="437">
        <v>0</v>
      </c>
      <c r="G38" s="20">
        <v>0</v>
      </c>
      <c r="H38" s="437">
        <v>0</v>
      </c>
      <c r="I38" s="20">
        <v>0</v>
      </c>
      <c r="J38" s="437">
        <v>0</v>
      </c>
      <c r="K38" s="767">
        <v>0</v>
      </c>
      <c r="L38" s="20">
        <v>0</v>
      </c>
      <c r="M38" s="437">
        <v>0</v>
      </c>
      <c r="N38" s="20">
        <v>0</v>
      </c>
      <c r="O38" s="125"/>
    </row>
    <row r="39" spans="3:15" ht="15.75" thickBot="1" x14ac:dyDescent="0.3">
      <c r="C39" s="17" t="s">
        <v>654</v>
      </c>
      <c r="D39" s="20">
        <v>3834.56</v>
      </c>
      <c r="E39" s="20">
        <v>3109.6280000000002</v>
      </c>
      <c r="F39" s="437">
        <v>0.44600000000000001</v>
      </c>
      <c r="G39" s="20">
        <v>4036.866</v>
      </c>
      <c r="H39" s="437">
        <v>3.0000000000000001E-3</v>
      </c>
      <c r="I39" s="20">
        <v>10302</v>
      </c>
      <c r="J39" s="437">
        <v>0.41799999999999998</v>
      </c>
      <c r="K39" s="767">
        <v>2.08</v>
      </c>
      <c r="L39" s="20">
        <v>1231.6980000000001</v>
      </c>
      <c r="M39" s="437">
        <v>0.30499999999999999</v>
      </c>
      <c r="N39" s="20">
        <v>5.1749999999999998</v>
      </c>
      <c r="O39" s="125"/>
    </row>
    <row r="40" spans="3:15" ht="15.75" thickBot="1" x14ac:dyDescent="0.3">
      <c r="C40" s="17" t="s">
        <v>655</v>
      </c>
      <c r="D40" s="20">
        <v>1670.43</v>
      </c>
      <c r="E40" s="20">
        <v>1090.5260000000001</v>
      </c>
      <c r="F40" s="437">
        <v>0.442</v>
      </c>
      <c r="G40" s="20">
        <v>1609.4760000000001</v>
      </c>
      <c r="H40" s="437">
        <v>7.0000000000000001E-3</v>
      </c>
      <c r="I40" s="20">
        <v>3533</v>
      </c>
      <c r="J40" s="437">
        <v>0.41199999999999998</v>
      </c>
      <c r="K40" s="767">
        <v>2.2400000000000002</v>
      </c>
      <c r="L40" s="20">
        <v>764.92200000000003</v>
      </c>
      <c r="M40" s="437">
        <v>0.47499999999999998</v>
      </c>
      <c r="N40" s="20">
        <v>4.5039999999999996</v>
      </c>
      <c r="O40" s="125"/>
    </row>
    <row r="41" spans="3:15" ht="15.75" thickBot="1" x14ac:dyDescent="0.3">
      <c r="C41" s="17" t="s">
        <v>656</v>
      </c>
      <c r="D41" s="20">
        <v>2963.1489999999999</v>
      </c>
      <c r="E41" s="20">
        <v>1301.2639999999999</v>
      </c>
      <c r="F41" s="437">
        <v>0.441</v>
      </c>
      <c r="G41" s="20">
        <v>2522.835</v>
      </c>
      <c r="H41" s="437">
        <v>1.2999999999999999E-2</v>
      </c>
      <c r="I41" s="20">
        <v>5134</v>
      </c>
      <c r="J41" s="437">
        <v>0.40799999999999997</v>
      </c>
      <c r="K41" s="767">
        <v>2.3199999999999998</v>
      </c>
      <c r="L41" s="20">
        <v>1480.443</v>
      </c>
      <c r="M41" s="437">
        <v>0.58699999999999997</v>
      </c>
      <c r="N41" s="20">
        <v>13.307</v>
      </c>
      <c r="O41" s="125"/>
    </row>
    <row r="42" spans="3:15" ht="15.75" thickBot="1" x14ac:dyDescent="0.3">
      <c r="C42" s="17" t="s">
        <v>657</v>
      </c>
      <c r="D42" s="20">
        <v>2982.0929999999998</v>
      </c>
      <c r="E42" s="20">
        <v>1133.4490000000001</v>
      </c>
      <c r="F42" s="437">
        <v>0.44</v>
      </c>
      <c r="G42" s="20">
        <v>2321.6480000000001</v>
      </c>
      <c r="H42" s="437">
        <v>3.7999999999999999E-2</v>
      </c>
      <c r="I42" s="20">
        <v>6020</v>
      </c>
      <c r="J42" s="437">
        <v>0.379</v>
      </c>
      <c r="K42" s="767">
        <v>2.948</v>
      </c>
      <c r="L42" s="20">
        <v>1740.0129999999999</v>
      </c>
      <c r="M42" s="437">
        <v>0.749</v>
      </c>
      <c r="N42" s="20">
        <v>32.14</v>
      </c>
      <c r="O42" s="125"/>
    </row>
    <row r="43" spans="3:15" ht="15.75" thickBot="1" x14ac:dyDescent="0.3">
      <c r="C43" s="17" t="s">
        <v>658</v>
      </c>
      <c r="D43" s="20">
        <v>971.26800000000003</v>
      </c>
      <c r="E43" s="20">
        <v>370.14800000000002</v>
      </c>
      <c r="F43" s="437">
        <v>0.47099999999999997</v>
      </c>
      <c r="G43" s="20">
        <v>872.36699999999996</v>
      </c>
      <c r="H43" s="437">
        <v>0.17699999999999999</v>
      </c>
      <c r="I43" s="20">
        <v>3556</v>
      </c>
      <c r="J43" s="437">
        <v>0.38400000000000001</v>
      </c>
      <c r="K43" s="767">
        <v>3.6030000000000002</v>
      </c>
      <c r="L43" s="20">
        <v>1151.954</v>
      </c>
      <c r="M43" s="437">
        <v>1.32</v>
      </c>
      <c r="N43" s="20">
        <v>57.223999999999997</v>
      </c>
      <c r="O43" s="125"/>
    </row>
    <row r="44" spans="3:15" ht="15.75" thickBot="1" x14ac:dyDescent="0.3">
      <c r="C44" s="21" t="s">
        <v>659</v>
      </c>
      <c r="D44" s="22">
        <v>1102.2460000000001</v>
      </c>
      <c r="E44" s="22">
        <v>413.33</v>
      </c>
      <c r="F44" s="438">
        <v>0</v>
      </c>
      <c r="G44" s="22">
        <v>1158.8019999999999</v>
      </c>
      <c r="H44" s="438">
        <v>1</v>
      </c>
      <c r="I44" s="22">
        <v>5177</v>
      </c>
      <c r="J44" s="438">
        <v>0.45300000000000001</v>
      </c>
      <c r="K44" s="769">
        <v>3.2469999999999999</v>
      </c>
      <c r="L44" s="22">
        <v>384.03800000000001</v>
      </c>
      <c r="M44" s="438">
        <v>0.33100000000000002</v>
      </c>
      <c r="N44" s="22">
        <v>506.22199999999998</v>
      </c>
      <c r="O44" s="126"/>
    </row>
    <row r="45" spans="3:15" ht="16.5" thickTop="1" thickBot="1" x14ac:dyDescent="0.3">
      <c r="C45" s="24" t="s">
        <v>390</v>
      </c>
      <c r="D45" s="25">
        <v>14900.258</v>
      </c>
      <c r="E45" s="25">
        <v>9860.8050000000003</v>
      </c>
      <c r="F45" s="439">
        <v>0.42899999999999999</v>
      </c>
      <c r="G45" s="25">
        <v>14806.839</v>
      </c>
      <c r="H45" s="439">
        <v>9.9000000000000005E-2</v>
      </c>
      <c r="I45" s="25">
        <v>41715</v>
      </c>
      <c r="J45" s="439">
        <v>0.41299999999999998</v>
      </c>
      <c r="K45" s="773">
        <v>2.4249999999999998</v>
      </c>
      <c r="L45" s="25">
        <v>7143.0060000000003</v>
      </c>
      <c r="M45" s="439">
        <v>0.48199999999999998</v>
      </c>
      <c r="N45" s="25">
        <v>619.553</v>
      </c>
      <c r="O45" s="127">
        <v>-772.42399999999998</v>
      </c>
    </row>
    <row r="46" spans="3:15" ht="16.5" thickTop="1" thickBot="1" x14ac:dyDescent="0.3">
      <c r="C46" s="1032" t="s">
        <v>664</v>
      </c>
      <c r="D46" s="1032"/>
      <c r="E46" s="1032"/>
      <c r="F46" s="1032"/>
      <c r="G46" s="1032"/>
      <c r="H46" s="1032"/>
      <c r="I46" s="1032"/>
      <c r="J46" s="1032"/>
      <c r="K46" s="1032"/>
      <c r="L46" s="1032"/>
      <c r="M46" s="1032"/>
      <c r="N46" s="1032"/>
      <c r="O46" s="1032"/>
    </row>
    <row r="47" spans="3:15" ht="16.5" thickTop="1" thickBot="1" x14ac:dyDescent="0.3">
      <c r="C47" s="132" t="s">
        <v>652</v>
      </c>
      <c r="D47" s="133">
        <v>8363.9869999999992</v>
      </c>
      <c r="E47" s="133">
        <v>9051.7379999999994</v>
      </c>
      <c r="F47" s="441">
        <v>0.47499999999999998</v>
      </c>
      <c r="G47" s="133">
        <v>13205.107</v>
      </c>
      <c r="H47" s="441">
        <v>1E-3</v>
      </c>
      <c r="I47" s="133">
        <v>1347</v>
      </c>
      <c r="J47" s="441">
        <v>0.33700000000000002</v>
      </c>
      <c r="K47" s="774">
        <v>2.0249999999999999</v>
      </c>
      <c r="L47" s="133">
        <v>2413.8380000000002</v>
      </c>
      <c r="M47" s="441">
        <v>0.183</v>
      </c>
      <c r="N47" s="133">
        <v>3.282</v>
      </c>
      <c r="O47" s="775"/>
    </row>
    <row r="48" spans="3:15" ht="15.75" thickBot="1" x14ac:dyDescent="0.3">
      <c r="C48" s="17" t="s">
        <v>653</v>
      </c>
      <c r="D48" s="20">
        <v>0</v>
      </c>
      <c r="E48" s="20">
        <v>0</v>
      </c>
      <c r="F48" s="437">
        <v>0</v>
      </c>
      <c r="G48" s="20">
        <v>0</v>
      </c>
      <c r="H48" s="437">
        <v>0</v>
      </c>
      <c r="I48" s="20">
        <v>0</v>
      </c>
      <c r="J48" s="437">
        <v>0</v>
      </c>
      <c r="K48" s="767">
        <v>0</v>
      </c>
      <c r="L48" s="20">
        <v>0</v>
      </c>
      <c r="M48" s="437">
        <v>0</v>
      </c>
      <c r="N48" s="20">
        <v>0</v>
      </c>
      <c r="O48" s="125"/>
    </row>
    <row r="49" spans="3:15" ht="15.75" thickBot="1" x14ac:dyDescent="0.3">
      <c r="C49" s="17" t="s">
        <v>654</v>
      </c>
      <c r="D49" s="20">
        <v>3451.7159999999999</v>
      </c>
      <c r="E49" s="20">
        <v>3315.6610000000001</v>
      </c>
      <c r="F49" s="437">
        <v>0.433</v>
      </c>
      <c r="G49" s="20">
        <v>4559.4369999999999</v>
      </c>
      <c r="H49" s="437">
        <v>3.0000000000000001E-3</v>
      </c>
      <c r="I49" s="20">
        <v>1324</v>
      </c>
      <c r="J49" s="437">
        <v>0.38300000000000001</v>
      </c>
      <c r="K49" s="767">
        <v>2.0590000000000002</v>
      </c>
      <c r="L49" s="20">
        <v>2045.0139999999999</v>
      </c>
      <c r="M49" s="437">
        <v>0.44900000000000001</v>
      </c>
      <c r="N49" s="20">
        <v>4.6360000000000001</v>
      </c>
      <c r="O49" s="125"/>
    </row>
    <row r="50" spans="3:15" ht="15.75" thickBot="1" x14ac:dyDescent="0.3">
      <c r="C50" s="17" t="s">
        <v>655</v>
      </c>
      <c r="D50" s="20">
        <v>743.048</v>
      </c>
      <c r="E50" s="20">
        <v>436.30399999999997</v>
      </c>
      <c r="F50" s="437">
        <v>0.42</v>
      </c>
      <c r="G50" s="20">
        <v>654.51800000000003</v>
      </c>
      <c r="H50" s="437">
        <v>7.0000000000000001E-3</v>
      </c>
      <c r="I50" s="20">
        <v>411</v>
      </c>
      <c r="J50" s="437">
        <v>0.40799999999999997</v>
      </c>
      <c r="K50" s="767">
        <v>2.2810000000000001</v>
      </c>
      <c r="L50" s="20">
        <v>457.44799999999998</v>
      </c>
      <c r="M50" s="437">
        <v>0.69899999999999995</v>
      </c>
      <c r="N50" s="20">
        <v>1.9350000000000001</v>
      </c>
      <c r="O50" s="125"/>
    </row>
    <row r="51" spans="3:15" ht="15.75" thickBot="1" x14ac:dyDescent="0.3">
      <c r="C51" s="17" t="s">
        <v>656</v>
      </c>
      <c r="D51" s="20">
        <v>4747.1310000000003</v>
      </c>
      <c r="E51" s="20">
        <v>4776.7579999999998</v>
      </c>
      <c r="F51" s="437">
        <v>0.47899999999999998</v>
      </c>
      <c r="G51" s="20">
        <v>5601.4049999999997</v>
      </c>
      <c r="H51" s="437">
        <v>1.2999999999999999E-2</v>
      </c>
      <c r="I51" s="20">
        <v>957</v>
      </c>
      <c r="J51" s="437">
        <v>0.34799999999999998</v>
      </c>
      <c r="K51" s="767">
        <v>2.1720000000000002</v>
      </c>
      <c r="L51" s="20">
        <v>4087.1390000000001</v>
      </c>
      <c r="M51" s="437">
        <v>0.73</v>
      </c>
      <c r="N51" s="20">
        <v>23.359000000000002</v>
      </c>
      <c r="O51" s="125"/>
    </row>
    <row r="52" spans="3:15" ht="15.75" thickBot="1" x14ac:dyDescent="0.3">
      <c r="C52" s="17" t="s">
        <v>657</v>
      </c>
      <c r="D52" s="20">
        <v>2020.9760000000001</v>
      </c>
      <c r="E52" s="20">
        <v>1335.367</v>
      </c>
      <c r="F52" s="437">
        <v>0.41299999999999998</v>
      </c>
      <c r="G52" s="20">
        <v>1668.2190000000001</v>
      </c>
      <c r="H52" s="437">
        <v>4.2000000000000003E-2</v>
      </c>
      <c r="I52" s="20">
        <v>768</v>
      </c>
      <c r="J52" s="437">
        <v>0.34200000000000003</v>
      </c>
      <c r="K52" s="767">
        <v>2.5419999999999998</v>
      </c>
      <c r="L52" s="20">
        <v>1782.652</v>
      </c>
      <c r="M52" s="437">
        <v>1.069</v>
      </c>
      <c r="N52" s="20">
        <v>23.437999999999999</v>
      </c>
      <c r="O52" s="125"/>
    </row>
    <row r="53" spans="3:15" ht="15.75" thickBot="1" x14ac:dyDescent="0.3">
      <c r="C53" s="17" t="s">
        <v>658</v>
      </c>
      <c r="D53" s="20">
        <v>362.79399999999998</v>
      </c>
      <c r="E53" s="20">
        <v>297.94200000000001</v>
      </c>
      <c r="F53" s="437">
        <v>0.40899999999999997</v>
      </c>
      <c r="G53" s="20">
        <v>242.80799999999999</v>
      </c>
      <c r="H53" s="437">
        <v>0.16900000000000001</v>
      </c>
      <c r="I53" s="20">
        <v>219</v>
      </c>
      <c r="J53" s="437">
        <v>0.28100000000000003</v>
      </c>
      <c r="K53" s="767">
        <v>2.2090000000000001</v>
      </c>
      <c r="L53" s="20">
        <v>341.22</v>
      </c>
      <c r="M53" s="437">
        <v>1.405</v>
      </c>
      <c r="N53" s="20">
        <v>11.359</v>
      </c>
      <c r="O53" s="125"/>
    </row>
    <row r="54" spans="3:15" ht="15.75" thickBot="1" x14ac:dyDescent="0.3">
      <c r="C54" s="21" t="s">
        <v>659</v>
      </c>
      <c r="D54" s="22">
        <v>479.214</v>
      </c>
      <c r="E54" s="22">
        <v>475.03199999999998</v>
      </c>
      <c r="F54" s="438">
        <v>0</v>
      </c>
      <c r="G54" s="22">
        <v>620.84500000000003</v>
      </c>
      <c r="H54" s="438">
        <v>1</v>
      </c>
      <c r="I54" s="22">
        <v>302</v>
      </c>
      <c r="J54" s="438">
        <v>0.308</v>
      </c>
      <c r="K54" s="769">
        <v>2.0209999999999999</v>
      </c>
      <c r="L54" s="22">
        <v>253.13499999999999</v>
      </c>
      <c r="M54" s="438">
        <v>0.40799999999999997</v>
      </c>
      <c r="N54" s="22">
        <v>176.43799999999999</v>
      </c>
      <c r="O54" s="126"/>
    </row>
    <row r="55" spans="3:15" ht="16.5" thickTop="1" thickBot="1" x14ac:dyDescent="0.3">
      <c r="C55" s="24" t="s">
        <v>390</v>
      </c>
      <c r="D55" s="25">
        <v>20168.866000000002</v>
      </c>
      <c r="E55" s="25">
        <v>19688.802</v>
      </c>
      <c r="F55" s="439">
        <v>0.45100000000000001</v>
      </c>
      <c r="G55" s="25">
        <v>26552.34</v>
      </c>
      <c r="H55" s="439">
        <v>3.1E-2</v>
      </c>
      <c r="I55" s="25">
        <v>5328</v>
      </c>
      <c r="J55" s="439">
        <v>0.34799999999999998</v>
      </c>
      <c r="K55" s="773">
        <v>2.1019999999999999</v>
      </c>
      <c r="L55" s="25">
        <v>11380.446</v>
      </c>
      <c r="M55" s="439">
        <v>0.42899999999999999</v>
      </c>
      <c r="N55" s="25">
        <v>244.44800000000001</v>
      </c>
      <c r="O55" s="127">
        <v>-471.15800000000002</v>
      </c>
    </row>
    <row r="56" spans="3:15" ht="16.5" thickTop="1" thickBot="1" x14ac:dyDescent="0.3">
      <c r="C56" s="936" t="s">
        <v>665</v>
      </c>
      <c r="D56" s="936"/>
      <c r="E56" s="936"/>
      <c r="F56" s="936"/>
      <c r="G56" s="936"/>
      <c r="H56" s="936"/>
      <c r="I56" s="936"/>
      <c r="J56" s="936"/>
      <c r="K56" s="936"/>
      <c r="L56" s="936"/>
      <c r="M56" s="936"/>
      <c r="N56" s="936"/>
      <c r="O56" s="936"/>
    </row>
    <row r="57" spans="3:15" ht="16.5" thickTop="1" thickBot="1" x14ac:dyDescent="0.3">
      <c r="C57" s="739" t="s">
        <v>652</v>
      </c>
      <c r="D57" s="740">
        <v>0</v>
      </c>
      <c r="E57" s="740">
        <v>0</v>
      </c>
      <c r="F57" s="741">
        <v>0</v>
      </c>
      <c r="G57" s="740">
        <v>0</v>
      </c>
      <c r="H57" s="741">
        <v>0</v>
      </c>
      <c r="I57" s="740">
        <v>0</v>
      </c>
      <c r="J57" s="741">
        <v>0</v>
      </c>
      <c r="K57" s="776">
        <v>0</v>
      </c>
      <c r="L57" s="740">
        <v>0</v>
      </c>
      <c r="M57" s="741">
        <v>0</v>
      </c>
      <c r="N57" s="740">
        <v>0</v>
      </c>
      <c r="O57" s="760"/>
    </row>
    <row r="58" spans="3:15" ht="15.75" thickBot="1" x14ac:dyDescent="0.3">
      <c r="C58" s="739" t="s">
        <v>653</v>
      </c>
      <c r="D58" s="740">
        <v>0</v>
      </c>
      <c r="E58" s="740">
        <v>0</v>
      </c>
      <c r="F58" s="741">
        <v>0</v>
      </c>
      <c r="G58" s="740">
        <v>0</v>
      </c>
      <c r="H58" s="741">
        <v>0</v>
      </c>
      <c r="I58" s="740">
        <v>0</v>
      </c>
      <c r="J58" s="741">
        <v>0</v>
      </c>
      <c r="K58" s="776">
        <v>0</v>
      </c>
      <c r="L58" s="740">
        <v>0</v>
      </c>
      <c r="M58" s="741">
        <v>0</v>
      </c>
      <c r="N58" s="740">
        <v>0</v>
      </c>
      <c r="O58" s="747"/>
    </row>
    <row r="59" spans="3:15" ht="15.75" thickBot="1" x14ac:dyDescent="0.3">
      <c r="C59" s="739" t="s">
        <v>654</v>
      </c>
      <c r="D59" s="740">
        <v>109.255</v>
      </c>
      <c r="E59" s="740">
        <v>1.411</v>
      </c>
      <c r="F59" s="741">
        <v>0.59299999999999997</v>
      </c>
      <c r="G59" s="740">
        <v>105.518</v>
      </c>
      <c r="H59" s="741">
        <v>4.0000000000000001E-3</v>
      </c>
      <c r="I59" s="740">
        <v>813</v>
      </c>
      <c r="J59" s="741">
        <v>0.20100000000000001</v>
      </c>
      <c r="K59" s="776">
        <v>0</v>
      </c>
      <c r="L59" s="740">
        <v>11.339</v>
      </c>
      <c r="M59" s="741">
        <v>0.107</v>
      </c>
      <c r="N59" s="740">
        <v>8.1000000000000003E-2</v>
      </c>
      <c r="O59" s="747"/>
    </row>
    <row r="60" spans="3:15" ht="15.75" thickBot="1" x14ac:dyDescent="0.3">
      <c r="C60" s="739" t="s">
        <v>655</v>
      </c>
      <c r="D60" s="740">
        <v>60.917000000000002</v>
      </c>
      <c r="E60" s="740">
        <v>0</v>
      </c>
      <c r="F60" s="741">
        <v>0</v>
      </c>
      <c r="G60" s="740">
        <v>60.302999999999997</v>
      </c>
      <c r="H60" s="741">
        <v>6.0000000000000001E-3</v>
      </c>
      <c r="I60" s="740">
        <v>578</v>
      </c>
      <c r="J60" s="741">
        <v>0.215</v>
      </c>
      <c r="K60" s="776">
        <v>0</v>
      </c>
      <c r="L60" s="740">
        <v>10.052</v>
      </c>
      <c r="M60" s="741">
        <v>0.16700000000000001</v>
      </c>
      <c r="N60" s="740">
        <v>8.2000000000000003E-2</v>
      </c>
      <c r="O60" s="747"/>
    </row>
    <row r="61" spans="3:15" ht="15.75" thickBot="1" x14ac:dyDescent="0.3">
      <c r="C61" s="739" t="s">
        <v>656</v>
      </c>
      <c r="D61" s="740">
        <v>507.512</v>
      </c>
      <c r="E61" s="740">
        <v>3.2570000000000001</v>
      </c>
      <c r="F61" s="741">
        <v>0.70399999999999996</v>
      </c>
      <c r="G61" s="740">
        <v>487.875</v>
      </c>
      <c r="H61" s="741">
        <v>0.02</v>
      </c>
      <c r="I61" s="740">
        <v>2880</v>
      </c>
      <c r="J61" s="741">
        <v>0.182</v>
      </c>
      <c r="K61" s="776">
        <v>0</v>
      </c>
      <c r="L61" s="740">
        <v>146.77199999999999</v>
      </c>
      <c r="M61" s="741">
        <v>0.30099999999999999</v>
      </c>
      <c r="N61" s="740">
        <v>1.732</v>
      </c>
      <c r="O61" s="747"/>
    </row>
    <row r="62" spans="3:15" ht="15.75" thickBot="1" x14ac:dyDescent="0.3">
      <c r="C62" s="739" t="s">
        <v>657</v>
      </c>
      <c r="D62" s="740">
        <v>555.21600000000001</v>
      </c>
      <c r="E62" s="740">
        <v>2.8</v>
      </c>
      <c r="F62" s="741">
        <v>0.70099999999999996</v>
      </c>
      <c r="G62" s="740">
        <v>525.66700000000003</v>
      </c>
      <c r="H62" s="741">
        <v>0.06</v>
      </c>
      <c r="I62" s="740">
        <v>3552</v>
      </c>
      <c r="J62" s="741">
        <v>0.20699999999999999</v>
      </c>
      <c r="K62" s="776">
        <v>0</v>
      </c>
      <c r="L62" s="740">
        <v>336.82900000000001</v>
      </c>
      <c r="M62" s="741">
        <v>0.64100000000000001</v>
      </c>
      <c r="N62" s="740">
        <v>6.9059999999999997</v>
      </c>
      <c r="O62" s="747"/>
    </row>
    <row r="63" spans="3:15" ht="15.75" thickBot="1" x14ac:dyDescent="0.3">
      <c r="C63" s="739" t="s">
        <v>658</v>
      </c>
      <c r="D63" s="740">
        <v>27.472000000000001</v>
      </c>
      <c r="E63" s="740">
        <v>6.0000000000000001E-3</v>
      </c>
      <c r="F63" s="741">
        <v>0</v>
      </c>
      <c r="G63" s="740">
        <v>24.959</v>
      </c>
      <c r="H63" s="741">
        <v>0.14599999999999999</v>
      </c>
      <c r="I63" s="740">
        <v>144</v>
      </c>
      <c r="J63" s="741">
        <v>0.20300000000000001</v>
      </c>
      <c r="K63" s="776">
        <v>0</v>
      </c>
      <c r="L63" s="740">
        <v>22.762</v>
      </c>
      <c r="M63" s="741">
        <v>0.91200000000000003</v>
      </c>
      <c r="N63" s="740">
        <v>0.73699999999999999</v>
      </c>
      <c r="O63" s="747"/>
    </row>
    <row r="64" spans="3:15" ht="15.75" thickBot="1" x14ac:dyDescent="0.3">
      <c r="C64" s="748" t="s">
        <v>659</v>
      </c>
      <c r="D64" s="749">
        <v>125.324</v>
      </c>
      <c r="E64" s="749">
        <v>0.19400000000000001</v>
      </c>
      <c r="F64" s="750">
        <v>0</v>
      </c>
      <c r="G64" s="749">
        <v>125.395</v>
      </c>
      <c r="H64" s="750">
        <v>1</v>
      </c>
      <c r="I64" s="749">
        <v>574</v>
      </c>
      <c r="J64" s="750">
        <v>0.33900000000000002</v>
      </c>
      <c r="K64" s="776">
        <v>0</v>
      </c>
      <c r="L64" s="749">
        <v>0.66600000000000004</v>
      </c>
      <c r="M64" s="750">
        <v>5.0000000000000001E-3</v>
      </c>
      <c r="N64" s="749">
        <v>42.652000000000001</v>
      </c>
      <c r="O64" s="753"/>
    </row>
    <row r="65" spans="3:15" ht="16.5" thickTop="1" thickBot="1" x14ac:dyDescent="0.3">
      <c r="C65" s="754" t="s">
        <v>390</v>
      </c>
      <c r="D65" s="755">
        <v>1385.6959999999999</v>
      </c>
      <c r="E65" s="755">
        <v>7.6669999999999998</v>
      </c>
      <c r="F65" s="756">
        <v>0.66400000000000003</v>
      </c>
      <c r="G65" s="755">
        <v>1329.7149999999999</v>
      </c>
      <c r="H65" s="756">
        <v>0.129</v>
      </c>
      <c r="I65" s="755">
        <v>8541</v>
      </c>
      <c r="J65" s="756">
        <v>0.21</v>
      </c>
      <c r="K65" s="777">
        <v>0</v>
      </c>
      <c r="L65" s="755">
        <v>528.41999999999996</v>
      </c>
      <c r="M65" s="756">
        <v>0.39700000000000002</v>
      </c>
      <c r="N65" s="755">
        <v>52.19</v>
      </c>
      <c r="O65" s="759">
        <v>-45.212000000000003</v>
      </c>
    </row>
    <row r="66" spans="3:15" ht="16.5" thickTop="1" thickBot="1" x14ac:dyDescent="0.3">
      <c r="C66" s="1031" t="s">
        <v>666</v>
      </c>
      <c r="D66" s="1031"/>
      <c r="E66" s="1031"/>
      <c r="F66" s="1031"/>
      <c r="G66" s="1031"/>
      <c r="H66" s="1031"/>
      <c r="I66" s="1031"/>
      <c r="J66" s="1031"/>
      <c r="K66" s="1031"/>
      <c r="L66" s="1031"/>
      <c r="M66" s="1031"/>
      <c r="N66" s="1031"/>
      <c r="O66" s="1031"/>
    </row>
    <row r="67" spans="3:15" ht="16.5" thickTop="1" thickBot="1" x14ac:dyDescent="0.3">
      <c r="C67" s="778" t="s">
        <v>652</v>
      </c>
      <c r="D67" s="779">
        <v>32128.133999999998</v>
      </c>
      <c r="E67" s="779">
        <v>196.495</v>
      </c>
      <c r="F67" s="780">
        <v>0.75</v>
      </c>
      <c r="G67" s="779">
        <v>32275.505000000001</v>
      </c>
      <c r="H67" s="780">
        <v>1E-3</v>
      </c>
      <c r="I67" s="779">
        <v>419102</v>
      </c>
      <c r="J67" s="780">
        <v>0.14899999999999999</v>
      </c>
      <c r="K67" s="781">
        <v>0</v>
      </c>
      <c r="L67" s="779">
        <v>995.71100000000001</v>
      </c>
      <c r="M67" s="780">
        <v>3.1E-2</v>
      </c>
      <c r="N67" s="779">
        <v>3.9079999999999999</v>
      </c>
      <c r="O67" s="782"/>
    </row>
    <row r="68" spans="3:15" ht="15.75" thickBot="1" x14ac:dyDescent="0.3">
      <c r="C68" s="739" t="s">
        <v>653</v>
      </c>
      <c r="D68" s="740">
        <v>1535.855</v>
      </c>
      <c r="E68" s="740">
        <v>33.549999999999997</v>
      </c>
      <c r="F68" s="741">
        <v>0.748</v>
      </c>
      <c r="G68" s="740">
        <v>1560.9570000000001</v>
      </c>
      <c r="H68" s="741">
        <v>2E-3</v>
      </c>
      <c r="I68" s="740">
        <v>17159</v>
      </c>
      <c r="J68" s="741">
        <v>0.18099999999999999</v>
      </c>
      <c r="K68" s="776">
        <v>0</v>
      </c>
      <c r="L68" s="740">
        <v>134.46700000000001</v>
      </c>
      <c r="M68" s="741">
        <v>8.5999999999999993E-2</v>
      </c>
      <c r="N68" s="740">
        <v>0.65700000000000003</v>
      </c>
      <c r="O68" s="747"/>
    </row>
    <row r="69" spans="3:15" ht="15.75" thickBot="1" x14ac:dyDescent="0.3">
      <c r="C69" s="739" t="s">
        <v>654</v>
      </c>
      <c r="D69" s="740">
        <v>5564.6769999999997</v>
      </c>
      <c r="E69" s="740">
        <v>167.05199999999999</v>
      </c>
      <c r="F69" s="741">
        <v>0.74199999999999999</v>
      </c>
      <c r="G69" s="740">
        <v>5688.6490000000003</v>
      </c>
      <c r="H69" s="741">
        <v>5.0000000000000001E-3</v>
      </c>
      <c r="I69" s="740">
        <v>66477</v>
      </c>
      <c r="J69" s="741">
        <v>0.19800000000000001</v>
      </c>
      <c r="K69" s="776">
        <v>0</v>
      </c>
      <c r="L69" s="740">
        <v>881.02700000000004</v>
      </c>
      <c r="M69" s="741">
        <v>0.155</v>
      </c>
      <c r="N69" s="740">
        <v>5.2240000000000002</v>
      </c>
      <c r="O69" s="747"/>
    </row>
    <row r="70" spans="3:15" ht="15.75" thickBot="1" x14ac:dyDescent="0.3">
      <c r="C70" s="739" t="s">
        <v>655</v>
      </c>
      <c r="D70" s="740">
        <v>1120.155</v>
      </c>
      <c r="E70" s="740">
        <v>76.233000000000004</v>
      </c>
      <c r="F70" s="741">
        <v>0.72299999999999998</v>
      </c>
      <c r="G70" s="740">
        <v>1175.24</v>
      </c>
      <c r="H70" s="741">
        <v>6.0000000000000001E-3</v>
      </c>
      <c r="I70" s="740">
        <v>10833</v>
      </c>
      <c r="J70" s="741">
        <v>0.21</v>
      </c>
      <c r="K70" s="776">
        <v>0</v>
      </c>
      <c r="L70" s="740">
        <v>240.053</v>
      </c>
      <c r="M70" s="741">
        <v>0.20399999999999999</v>
      </c>
      <c r="N70" s="740">
        <v>1.5589999999999999</v>
      </c>
      <c r="O70" s="747"/>
    </row>
    <row r="71" spans="3:15" ht="15.75" thickBot="1" x14ac:dyDescent="0.3">
      <c r="C71" s="739" t="s">
        <v>656</v>
      </c>
      <c r="D71" s="740">
        <v>6840.62</v>
      </c>
      <c r="E71" s="740">
        <v>263.44799999999998</v>
      </c>
      <c r="F71" s="741">
        <v>0.73799999999999999</v>
      </c>
      <c r="G71" s="740">
        <v>7033.5439999999999</v>
      </c>
      <c r="H71" s="741">
        <v>1.6E-2</v>
      </c>
      <c r="I71" s="740">
        <v>52662</v>
      </c>
      <c r="J71" s="741">
        <v>0.23499999999999999</v>
      </c>
      <c r="K71" s="776">
        <v>0</v>
      </c>
      <c r="L71" s="740">
        <v>2924.471</v>
      </c>
      <c r="M71" s="741">
        <v>0.41599999999999998</v>
      </c>
      <c r="N71" s="740">
        <v>26.652999999999999</v>
      </c>
      <c r="O71" s="747"/>
    </row>
    <row r="72" spans="3:15" ht="15.75" thickBot="1" x14ac:dyDescent="0.3">
      <c r="C72" s="739" t="s">
        <v>657</v>
      </c>
      <c r="D72" s="740">
        <v>2610.16</v>
      </c>
      <c r="E72" s="740">
        <v>96.248000000000005</v>
      </c>
      <c r="F72" s="741">
        <v>0.749</v>
      </c>
      <c r="G72" s="740">
        <v>2681.4279999999999</v>
      </c>
      <c r="H72" s="741">
        <v>5.6000000000000001E-2</v>
      </c>
      <c r="I72" s="740">
        <v>20339</v>
      </c>
      <c r="J72" s="741">
        <v>0.26300000000000001</v>
      </c>
      <c r="K72" s="776">
        <v>0</v>
      </c>
      <c r="L72" s="740">
        <v>2544.777</v>
      </c>
      <c r="M72" s="741">
        <v>0.94899999999999995</v>
      </c>
      <c r="N72" s="740">
        <v>39.718000000000004</v>
      </c>
      <c r="O72" s="747"/>
    </row>
    <row r="73" spans="3:15" ht="15.75" thickBot="1" x14ac:dyDescent="0.3">
      <c r="C73" s="739" t="s">
        <v>658</v>
      </c>
      <c r="D73" s="740">
        <v>1584.6130000000001</v>
      </c>
      <c r="E73" s="740">
        <v>30.79</v>
      </c>
      <c r="F73" s="741">
        <v>0.75</v>
      </c>
      <c r="G73" s="740">
        <v>1607.7059999999999</v>
      </c>
      <c r="H73" s="741">
        <v>0.32600000000000001</v>
      </c>
      <c r="I73" s="740">
        <v>12298</v>
      </c>
      <c r="J73" s="741">
        <v>0.25600000000000001</v>
      </c>
      <c r="K73" s="776">
        <v>0</v>
      </c>
      <c r="L73" s="740">
        <v>2260.8530000000001</v>
      </c>
      <c r="M73" s="741">
        <v>1.4059999999999999</v>
      </c>
      <c r="N73" s="740">
        <v>130.14500000000001</v>
      </c>
      <c r="O73" s="747"/>
    </row>
    <row r="74" spans="3:15" ht="15.75" thickBot="1" x14ac:dyDescent="0.3">
      <c r="C74" s="748" t="s">
        <v>659</v>
      </c>
      <c r="D74" s="749">
        <v>2118.9349999999999</v>
      </c>
      <c r="E74" s="749">
        <v>9.7249999999999996</v>
      </c>
      <c r="F74" s="750">
        <v>0</v>
      </c>
      <c r="G74" s="749">
        <v>2119.0340000000001</v>
      </c>
      <c r="H74" s="750">
        <v>1</v>
      </c>
      <c r="I74" s="749">
        <v>13574</v>
      </c>
      <c r="J74" s="750">
        <v>0.378</v>
      </c>
      <c r="K74" s="783">
        <v>0</v>
      </c>
      <c r="L74" s="749">
        <v>48.188000000000002</v>
      </c>
      <c r="M74" s="750">
        <v>2.3E-2</v>
      </c>
      <c r="N74" s="749">
        <v>798.16399999999999</v>
      </c>
      <c r="O74" s="753"/>
    </row>
    <row r="75" spans="3:15" ht="16.5" thickTop="1" thickBot="1" x14ac:dyDescent="0.3">
      <c r="C75" s="754" t="s">
        <v>390</v>
      </c>
      <c r="D75" s="755">
        <v>53503.15</v>
      </c>
      <c r="E75" s="755">
        <v>873.54100000000005</v>
      </c>
      <c r="F75" s="756">
        <v>0.73399999999999999</v>
      </c>
      <c r="G75" s="755">
        <v>54142.061999999998</v>
      </c>
      <c r="H75" s="756">
        <v>5.5E-2</v>
      </c>
      <c r="I75" s="755">
        <v>612444</v>
      </c>
      <c r="J75" s="756">
        <v>0.185</v>
      </c>
      <c r="K75" s="777">
        <v>0</v>
      </c>
      <c r="L75" s="755">
        <v>10029.546</v>
      </c>
      <c r="M75" s="756">
        <v>0.185</v>
      </c>
      <c r="N75" s="755">
        <v>1006.028</v>
      </c>
      <c r="O75" s="759">
        <v>-1121.2550000000001</v>
      </c>
    </row>
    <row r="76" spans="3:15" ht="16.5" thickTop="1" thickBot="1" x14ac:dyDescent="0.3">
      <c r="C76" s="1030" t="s">
        <v>667</v>
      </c>
      <c r="D76" s="1030"/>
      <c r="E76" s="1030"/>
      <c r="F76" s="1030"/>
      <c r="G76" s="1030"/>
      <c r="H76" s="1030"/>
      <c r="I76" s="1030"/>
      <c r="J76" s="1030"/>
      <c r="K76" s="1030"/>
      <c r="L76" s="1030"/>
      <c r="M76" s="1030"/>
      <c r="N76" s="1030"/>
      <c r="O76" s="1030"/>
    </row>
    <row r="77" spans="3:15" ht="16.5" thickTop="1" thickBot="1" x14ac:dyDescent="0.3">
      <c r="C77" s="739" t="s">
        <v>652</v>
      </c>
      <c r="D77" s="740">
        <v>0</v>
      </c>
      <c r="E77" s="740">
        <v>0</v>
      </c>
      <c r="F77" s="741">
        <v>0</v>
      </c>
      <c r="G77" s="740">
        <v>0</v>
      </c>
      <c r="H77" s="741">
        <v>0</v>
      </c>
      <c r="I77" s="740">
        <v>0</v>
      </c>
      <c r="J77" s="741">
        <v>0</v>
      </c>
      <c r="K77" s="776">
        <v>0</v>
      </c>
      <c r="L77" s="740">
        <v>0</v>
      </c>
      <c r="M77" s="741">
        <v>0</v>
      </c>
      <c r="N77" s="740">
        <v>0</v>
      </c>
      <c r="O77" s="760"/>
    </row>
    <row r="78" spans="3:15" ht="15.75" thickBot="1" x14ac:dyDescent="0.3">
      <c r="C78" s="739" t="s">
        <v>653</v>
      </c>
      <c r="D78" s="740">
        <v>22.702999999999999</v>
      </c>
      <c r="E78" s="740">
        <v>147.92699999999999</v>
      </c>
      <c r="F78" s="741">
        <v>1</v>
      </c>
      <c r="G78" s="740">
        <v>170.631</v>
      </c>
      <c r="H78" s="741">
        <v>2E-3</v>
      </c>
      <c r="I78" s="740">
        <v>87229</v>
      </c>
      <c r="J78" s="741">
        <v>0.53200000000000003</v>
      </c>
      <c r="K78" s="776">
        <v>0</v>
      </c>
      <c r="L78" s="740">
        <v>11.444000000000001</v>
      </c>
      <c r="M78" s="741">
        <v>6.7000000000000004E-2</v>
      </c>
      <c r="N78" s="740">
        <v>0.20699999999999999</v>
      </c>
      <c r="O78" s="747"/>
    </row>
    <row r="79" spans="3:15" ht="15.75" thickBot="1" x14ac:dyDescent="0.3">
      <c r="C79" s="739" t="s">
        <v>654</v>
      </c>
      <c r="D79" s="740">
        <v>157.67099999999999</v>
      </c>
      <c r="E79" s="740">
        <v>1129.9069999999999</v>
      </c>
      <c r="F79" s="741">
        <v>1</v>
      </c>
      <c r="G79" s="740">
        <v>1287.578</v>
      </c>
      <c r="H79" s="741">
        <v>4.0000000000000001E-3</v>
      </c>
      <c r="I79" s="740">
        <v>375471</v>
      </c>
      <c r="J79" s="741">
        <v>0.53200000000000003</v>
      </c>
      <c r="K79" s="776">
        <v>0</v>
      </c>
      <c r="L79" s="740">
        <v>121.98399999999999</v>
      </c>
      <c r="M79" s="741">
        <v>9.5000000000000001E-2</v>
      </c>
      <c r="N79" s="740">
        <v>2.4</v>
      </c>
      <c r="O79" s="747"/>
    </row>
    <row r="80" spans="3:15" ht="15.75" thickBot="1" x14ac:dyDescent="0.3">
      <c r="C80" s="739" t="s">
        <v>655</v>
      </c>
      <c r="D80" s="740">
        <v>21.05</v>
      </c>
      <c r="E80" s="740">
        <v>116.669</v>
      </c>
      <c r="F80" s="741">
        <v>1</v>
      </c>
      <c r="G80" s="740">
        <v>137.71899999999999</v>
      </c>
      <c r="H80" s="741">
        <v>7.0000000000000001E-3</v>
      </c>
      <c r="I80" s="740">
        <v>81619</v>
      </c>
      <c r="J80" s="741">
        <v>0.53200000000000003</v>
      </c>
      <c r="K80" s="776">
        <v>0</v>
      </c>
      <c r="L80" s="740">
        <v>22.34</v>
      </c>
      <c r="M80" s="741">
        <v>0.16200000000000001</v>
      </c>
      <c r="N80" s="740">
        <v>0.50700000000000001</v>
      </c>
      <c r="O80" s="747"/>
    </row>
    <row r="81" spans="3:15" ht="15.75" thickBot="1" x14ac:dyDescent="0.3">
      <c r="C81" s="739" t="s">
        <v>656</v>
      </c>
      <c r="D81" s="740">
        <v>548.22400000000005</v>
      </c>
      <c r="E81" s="740">
        <v>2601.3029999999999</v>
      </c>
      <c r="F81" s="741">
        <v>1</v>
      </c>
      <c r="G81" s="740">
        <v>3149.5259999999998</v>
      </c>
      <c r="H81" s="741">
        <v>1.6E-2</v>
      </c>
      <c r="I81" s="740">
        <v>1823941</v>
      </c>
      <c r="J81" s="741">
        <v>0.53200000000000003</v>
      </c>
      <c r="K81" s="776">
        <v>0</v>
      </c>
      <c r="L81" s="740">
        <v>979.58699999999999</v>
      </c>
      <c r="M81" s="741">
        <v>0.311</v>
      </c>
      <c r="N81" s="740">
        <v>27.452000000000002</v>
      </c>
      <c r="O81" s="747"/>
    </row>
    <row r="82" spans="3:15" ht="15.75" thickBot="1" x14ac:dyDescent="0.3">
      <c r="C82" s="739" t="s">
        <v>657</v>
      </c>
      <c r="D82" s="740">
        <v>139.19399999999999</v>
      </c>
      <c r="E82" s="740">
        <v>251.536</v>
      </c>
      <c r="F82" s="741">
        <v>1</v>
      </c>
      <c r="G82" s="740">
        <v>390.73</v>
      </c>
      <c r="H82" s="741">
        <v>4.2999999999999997E-2</v>
      </c>
      <c r="I82" s="740">
        <v>299029</v>
      </c>
      <c r="J82" s="741">
        <v>0.53200000000000003</v>
      </c>
      <c r="K82" s="776">
        <v>0</v>
      </c>
      <c r="L82" s="740">
        <v>240.34</v>
      </c>
      <c r="M82" s="741">
        <v>0.61499999999999999</v>
      </c>
      <c r="N82" s="740">
        <v>9.0069999999999997</v>
      </c>
      <c r="O82" s="747"/>
    </row>
    <row r="83" spans="3:15" ht="15.75" thickBot="1" x14ac:dyDescent="0.3">
      <c r="C83" s="739" t="s">
        <v>658</v>
      </c>
      <c r="D83" s="740">
        <v>31.585999999999999</v>
      </c>
      <c r="E83" s="740">
        <v>22.975000000000001</v>
      </c>
      <c r="F83" s="741">
        <v>1</v>
      </c>
      <c r="G83" s="740">
        <v>54.561</v>
      </c>
      <c r="H83" s="741">
        <v>0.122</v>
      </c>
      <c r="I83" s="740">
        <v>60298</v>
      </c>
      <c r="J83" s="741">
        <v>0.53200000000000003</v>
      </c>
      <c r="K83" s="776">
        <v>0</v>
      </c>
      <c r="L83" s="740">
        <v>63.058999999999997</v>
      </c>
      <c r="M83" s="741">
        <v>1.1559999999999999</v>
      </c>
      <c r="N83" s="740">
        <v>3.536</v>
      </c>
      <c r="O83" s="747"/>
    </row>
    <row r="84" spans="3:15" ht="15.75" thickBot="1" x14ac:dyDescent="0.3">
      <c r="C84" s="748" t="s">
        <v>659</v>
      </c>
      <c r="D84" s="749">
        <v>32.951000000000001</v>
      </c>
      <c r="E84" s="749">
        <v>2.1709999999999998</v>
      </c>
      <c r="F84" s="750">
        <v>0</v>
      </c>
      <c r="G84" s="749">
        <v>32.951000000000001</v>
      </c>
      <c r="H84" s="750">
        <v>1</v>
      </c>
      <c r="I84" s="749">
        <v>31698</v>
      </c>
      <c r="J84" s="750">
        <v>0.54600000000000004</v>
      </c>
      <c r="K84" s="783">
        <v>0</v>
      </c>
      <c r="L84" s="749">
        <v>2.173</v>
      </c>
      <c r="M84" s="750">
        <v>6.6000000000000003E-2</v>
      </c>
      <c r="N84" s="749">
        <v>17.812000000000001</v>
      </c>
      <c r="O84" s="753"/>
    </row>
    <row r="85" spans="3:15" ht="16.5" thickTop="1" thickBot="1" x14ac:dyDescent="0.3">
      <c r="C85" s="754" t="s">
        <v>390</v>
      </c>
      <c r="D85" s="755">
        <v>953.37800000000004</v>
      </c>
      <c r="E85" s="755">
        <v>4272.4880000000003</v>
      </c>
      <c r="F85" s="756">
        <v>0.999</v>
      </c>
      <c r="G85" s="755">
        <v>5223.6949999999997</v>
      </c>
      <c r="H85" s="756">
        <v>2.1999999999999999E-2</v>
      </c>
      <c r="I85" s="755">
        <v>2759285</v>
      </c>
      <c r="J85" s="756">
        <v>0.53200000000000003</v>
      </c>
      <c r="K85" s="777">
        <v>0</v>
      </c>
      <c r="L85" s="755">
        <v>1440.9269999999999</v>
      </c>
      <c r="M85" s="756">
        <v>0.27600000000000002</v>
      </c>
      <c r="N85" s="755">
        <v>60.921999999999997</v>
      </c>
      <c r="O85" s="759">
        <v>-59.704999999999998</v>
      </c>
    </row>
    <row r="86" spans="3:15" ht="16.5" thickTop="1" thickBot="1" x14ac:dyDescent="0.3">
      <c r="C86" s="1030" t="s">
        <v>668</v>
      </c>
      <c r="D86" s="1030"/>
      <c r="E86" s="1030"/>
      <c r="F86" s="1030"/>
      <c r="G86" s="1030"/>
      <c r="H86" s="1030"/>
      <c r="I86" s="1030"/>
      <c r="J86" s="1030"/>
      <c r="K86" s="1030"/>
      <c r="L86" s="1030"/>
      <c r="M86" s="1030"/>
      <c r="N86" s="1030"/>
      <c r="O86" s="1030"/>
    </row>
    <row r="87" spans="3:15" ht="16.5" thickTop="1" thickBot="1" x14ac:dyDescent="0.3">
      <c r="C87" s="739" t="s">
        <v>652</v>
      </c>
      <c r="D87" s="740">
        <v>16.244</v>
      </c>
      <c r="E87" s="740">
        <v>40.832999999999998</v>
      </c>
      <c r="F87" s="741">
        <v>0.30599999999999999</v>
      </c>
      <c r="G87" s="740">
        <v>28.721</v>
      </c>
      <c r="H87" s="741">
        <v>1E-3</v>
      </c>
      <c r="I87" s="740">
        <v>1648</v>
      </c>
      <c r="J87" s="741">
        <v>0.48199999999999998</v>
      </c>
      <c r="K87" s="776">
        <v>0</v>
      </c>
      <c r="L87" s="740">
        <v>2.6880000000000002</v>
      </c>
      <c r="M87" s="741">
        <v>9.4E-2</v>
      </c>
      <c r="N87" s="740">
        <v>1.7000000000000001E-2</v>
      </c>
      <c r="O87" s="760"/>
    </row>
    <row r="88" spans="3:15" ht="15.75" thickBot="1" x14ac:dyDescent="0.3">
      <c r="C88" s="739" t="s">
        <v>653</v>
      </c>
      <c r="D88" s="740">
        <v>96.096999999999994</v>
      </c>
      <c r="E88" s="740">
        <v>0</v>
      </c>
      <c r="F88" s="741">
        <v>0</v>
      </c>
      <c r="G88" s="740">
        <v>96.096999999999994</v>
      </c>
      <c r="H88" s="741">
        <v>2E-3</v>
      </c>
      <c r="I88" s="740">
        <v>5589</v>
      </c>
      <c r="J88" s="741">
        <v>0.48</v>
      </c>
      <c r="K88" s="776">
        <v>0</v>
      </c>
      <c r="L88" s="740">
        <v>19.538</v>
      </c>
      <c r="M88" s="741">
        <v>0.20300000000000001</v>
      </c>
      <c r="N88" s="740">
        <v>9.0999999999999998E-2</v>
      </c>
      <c r="O88" s="747"/>
    </row>
    <row r="89" spans="3:15" ht="15.75" thickBot="1" x14ac:dyDescent="0.3">
      <c r="C89" s="739" t="s">
        <v>654</v>
      </c>
      <c r="D89" s="740">
        <v>846.43299999999999</v>
      </c>
      <c r="E89" s="740">
        <v>48.186</v>
      </c>
      <c r="F89" s="741">
        <v>0.36099999999999999</v>
      </c>
      <c r="G89" s="740">
        <v>855.26300000000003</v>
      </c>
      <c r="H89" s="741">
        <v>4.0000000000000001E-3</v>
      </c>
      <c r="I89" s="740">
        <v>60234</v>
      </c>
      <c r="J89" s="741">
        <v>0.48299999999999998</v>
      </c>
      <c r="K89" s="776">
        <v>0</v>
      </c>
      <c r="L89" s="740">
        <v>265.315</v>
      </c>
      <c r="M89" s="741">
        <v>0.31</v>
      </c>
      <c r="N89" s="740">
        <v>1.66</v>
      </c>
      <c r="O89" s="747"/>
    </row>
    <row r="90" spans="3:15" ht="15.75" thickBot="1" x14ac:dyDescent="0.3">
      <c r="C90" s="739" t="s">
        <v>655</v>
      </c>
      <c r="D90" s="740">
        <v>65.403000000000006</v>
      </c>
      <c r="E90" s="740">
        <v>14.058</v>
      </c>
      <c r="F90" s="741">
        <v>0.29799999999999999</v>
      </c>
      <c r="G90" s="740">
        <v>64.850999999999999</v>
      </c>
      <c r="H90" s="741">
        <v>6.0000000000000001E-3</v>
      </c>
      <c r="I90" s="740">
        <v>2326</v>
      </c>
      <c r="J90" s="741">
        <v>0.48899999999999999</v>
      </c>
      <c r="K90" s="776">
        <v>0</v>
      </c>
      <c r="L90" s="740">
        <v>20.974</v>
      </c>
      <c r="M90" s="741">
        <v>0.32300000000000001</v>
      </c>
      <c r="N90" s="740">
        <v>0.20499999999999999</v>
      </c>
      <c r="O90" s="747"/>
    </row>
    <row r="91" spans="3:15" ht="15.75" thickBot="1" x14ac:dyDescent="0.3">
      <c r="C91" s="739" t="s">
        <v>656</v>
      </c>
      <c r="D91" s="740">
        <v>2469.8879999999999</v>
      </c>
      <c r="E91" s="740">
        <v>152.673</v>
      </c>
      <c r="F91" s="741">
        <v>0.59</v>
      </c>
      <c r="G91" s="740">
        <v>2502.9430000000002</v>
      </c>
      <c r="H91" s="741">
        <v>1.4E-2</v>
      </c>
      <c r="I91" s="740">
        <v>149155</v>
      </c>
      <c r="J91" s="741">
        <v>0.498</v>
      </c>
      <c r="K91" s="776">
        <v>0</v>
      </c>
      <c r="L91" s="740">
        <v>1428.09</v>
      </c>
      <c r="M91" s="741">
        <v>0.57099999999999995</v>
      </c>
      <c r="N91" s="740">
        <v>17.898</v>
      </c>
      <c r="O91" s="747"/>
    </row>
    <row r="92" spans="3:15" ht="15.75" thickBot="1" x14ac:dyDescent="0.3">
      <c r="C92" s="739" t="s">
        <v>657</v>
      </c>
      <c r="D92" s="740">
        <v>2849.7370000000001</v>
      </c>
      <c r="E92" s="740">
        <v>671.66899999999998</v>
      </c>
      <c r="F92" s="741">
        <v>0.58699999999999997</v>
      </c>
      <c r="G92" s="740">
        <v>2297.61</v>
      </c>
      <c r="H92" s="741">
        <v>4.5999999999999999E-2</v>
      </c>
      <c r="I92" s="740">
        <v>252916</v>
      </c>
      <c r="J92" s="741">
        <v>0.48399999999999999</v>
      </c>
      <c r="K92" s="776">
        <v>0</v>
      </c>
      <c r="L92" s="740">
        <v>1562.136</v>
      </c>
      <c r="M92" s="741">
        <v>0.68</v>
      </c>
      <c r="N92" s="740">
        <v>51.137999999999998</v>
      </c>
      <c r="O92" s="747"/>
    </row>
    <row r="93" spans="3:15" ht="15.75" thickBot="1" x14ac:dyDescent="0.3">
      <c r="C93" s="739" t="s">
        <v>658</v>
      </c>
      <c r="D93" s="740">
        <v>281.45600000000002</v>
      </c>
      <c r="E93" s="740">
        <v>13.805999999999999</v>
      </c>
      <c r="F93" s="741">
        <v>0.78600000000000003</v>
      </c>
      <c r="G93" s="740">
        <v>264.06599999999997</v>
      </c>
      <c r="H93" s="741">
        <v>0.129</v>
      </c>
      <c r="I93" s="740">
        <v>162701</v>
      </c>
      <c r="J93" s="741">
        <v>0.51100000000000001</v>
      </c>
      <c r="K93" s="776">
        <v>0</v>
      </c>
      <c r="L93" s="740">
        <v>253.387</v>
      </c>
      <c r="M93" s="741">
        <v>0.96</v>
      </c>
      <c r="N93" s="740">
        <v>17.378</v>
      </c>
      <c r="O93" s="747"/>
    </row>
    <row r="94" spans="3:15" ht="15.75" thickBot="1" x14ac:dyDescent="0.3">
      <c r="C94" s="748" t="s">
        <v>659</v>
      </c>
      <c r="D94" s="749">
        <v>406.41</v>
      </c>
      <c r="E94" s="749">
        <v>40.622999999999998</v>
      </c>
      <c r="F94" s="750">
        <v>0</v>
      </c>
      <c r="G94" s="749">
        <v>414.02499999999998</v>
      </c>
      <c r="H94" s="750">
        <v>1</v>
      </c>
      <c r="I94" s="749">
        <v>229298</v>
      </c>
      <c r="J94" s="750">
        <v>0.56599999999999995</v>
      </c>
      <c r="K94" s="783">
        <v>0</v>
      </c>
      <c r="L94" s="749">
        <v>94.492999999999995</v>
      </c>
      <c r="M94" s="750">
        <v>0.22800000000000001</v>
      </c>
      <c r="N94" s="749">
        <v>231.45099999999999</v>
      </c>
      <c r="O94" s="753"/>
    </row>
    <row r="95" spans="3:15" ht="16.5" thickTop="1" thickBot="1" x14ac:dyDescent="0.3">
      <c r="C95" s="754" t="s">
        <v>390</v>
      </c>
      <c r="D95" s="755">
        <v>7031.6689999999999</v>
      </c>
      <c r="E95" s="755">
        <v>981.84900000000005</v>
      </c>
      <c r="F95" s="756">
        <v>0.53900000000000003</v>
      </c>
      <c r="G95" s="755">
        <v>6523.5770000000002</v>
      </c>
      <c r="H95" s="756">
        <v>9.0999999999999998E-2</v>
      </c>
      <c r="I95" s="755">
        <v>863867</v>
      </c>
      <c r="J95" s="756">
        <v>0.496</v>
      </c>
      <c r="K95" s="777">
        <v>0</v>
      </c>
      <c r="L95" s="755">
        <v>3646.6219999999998</v>
      </c>
      <c r="M95" s="756">
        <v>0.55900000000000005</v>
      </c>
      <c r="N95" s="755">
        <v>319.83800000000002</v>
      </c>
      <c r="O95" s="759">
        <v>-368.49400000000003</v>
      </c>
    </row>
    <row r="96" spans="3:15" ht="15.75" thickTop="1" x14ac:dyDescent="0.25"/>
  </sheetData>
  <mergeCells count="23">
    <mergeCell ref="C2:O2"/>
    <mergeCell ref="C36:O36"/>
    <mergeCell ref="C26:O26"/>
    <mergeCell ref="J4:J5"/>
    <mergeCell ref="K4:K5"/>
    <mergeCell ref="L4:L5"/>
    <mergeCell ref="M4:M5"/>
    <mergeCell ref="C16:O16"/>
    <mergeCell ref="C6:O6"/>
    <mergeCell ref="N4:N5"/>
    <mergeCell ref="O4:O5"/>
    <mergeCell ref="D4:D5"/>
    <mergeCell ref="E4:E5"/>
    <mergeCell ref="F4:F5"/>
    <mergeCell ref="I4:I5"/>
    <mergeCell ref="G4:G5"/>
    <mergeCell ref="H4:H5"/>
    <mergeCell ref="C86:O86"/>
    <mergeCell ref="C76:O76"/>
    <mergeCell ref="C66:O66"/>
    <mergeCell ref="C56:O56"/>
    <mergeCell ref="C46:O46"/>
    <mergeCell ref="C4:C5"/>
  </mergeCells>
  <hyperlinks>
    <hyperlink ref="A1" location="'ÍNDICE TABLAS'!A1" display="ÍNDICE TABLAS" xr:uid="{6BB2AC51-0A46-411F-890C-87CC5B3AF1D3}"/>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24"/>
  <sheetViews>
    <sheetView showGridLines="0" workbookViewId="0"/>
  </sheetViews>
  <sheetFormatPr baseColWidth="10" defaultRowHeight="15" x14ac:dyDescent="0.25"/>
  <cols>
    <col min="1" max="1" bestFit="true" customWidth="true" width="18.0" collapsed="true"/>
    <col min="2" max="2" customWidth="true" width="2.5703125" collapsed="true"/>
    <col min="4" max="4" customWidth="true" width="19.42578125" collapsed="true"/>
  </cols>
  <sheetData>
    <row r="1" spans="1:14" ht="18" x14ac:dyDescent="0.25">
      <c r="A1" s="224" t="s">
        <v>0</v>
      </c>
      <c r="D1" s="1"/>
    </row>
    <row r="2" spans="1:14" s="15" customFormat="1" ht="37.5" x14ac:dyDescent="0.5">
      <c r="A2" s="13" t="s">
        <v>703</v>
      </c>
      <c r="B2" s="13" t="s">
        <v>132</v>
      </c>
      <c r="C2" s="913" t="s">
        <v>63</v>
      </c>
      <c r="D2" s="913"/>
      <c r="E2" s="913"/>
      <c r="F2" s="913"/>
      <c r="G2" s="913"/>
      <c r="H2" s="913"/>
      <c r="I2" s="913"/>
      <c r="J2" s="913"/>
      <c r="K2" s="913"/>
      <c r="L2" s="913"/>
      <c r="M2" s="913"/>
      <c r="N2" s="913"/>
    </row>
    <row r="3" spans="1:14" ht="27.95" customHeight="1" x14ac:dyDescent="0.25">
      <c r="C3" s="913"/>
      <c r="D3" s="913"/>
      <c r="E3" s="913"/>
      <c r="F3" s="913"/>
      <c r="G3" s="913"/>
      <c r="H3" s="913"/>
      <c r="I3" s="913"/>
      <c r="J3" s="913"/>
      <c r="K3" s="913"/>
      <c r="L3" s="913"/>
      <c r="M3" s="913"/>
      <c r="N3" s="913"/>
    </row>
    <row r="4" spans="1:14" ht="18.75" thickBot="1" x14ac:dyDescent="0.3">
      <c r="C4" s="1039" t="s">
        <v>669</v>
      </c>
      <c r="D4" s="1039"/>
      <c r="E4" s="1039"/>
      <c r="F4" s="1039"/>
      <c r="G4" s="1039"/>
      <c r="H4" s="1039"/>
      <c r="I4" s="1039"/>
      <c r="J4" s="1039"/>
    </row>
    <row r="5" spans="1:14" ht="31.5" thickTop="1" thickBot="1" x14ac:dyDescent="0.3">
      <c r="C5" s="340" t="s">
        <v>670</v>
      </c>
      <c r="D5" s="345" t="s">
        <v>671</v>
      </c>
      <c r="E5" s="345" t="s">
        <v>614</v>
      </c>
      <c r="F5" s="345" t="s">
        <v>615</v>
      </c>
      <c r="G5" s="345" t="s">
        <v>672</v>
      </c>
      <c r="H5" s="345" t="s">
        <v>673</v>
      </c>
      <c r="I5" s="345" t="s">
        <v>616</v>
      </c>
      <c r="J5" s="345" t="s">
        <v>674</v>
      </c>
    </row>
    <row r="6" spans="1:14" ht="16.5" thickTop="1" thickBot="1" x14ac:dyDescent="0.3">
      <c r="C6" s="1040" t="s">
        <v>675</v>
      </c>
      <c r="D6" s="19" t="s">
        <v>676</v>
      </c>
      <c r="E6" s="20">
        <v>26.119</v>
      </c>
      <c r="F6" s="20">
        <v>35.566000000000003</v>
      </c>
      <c r="G6" s="134">
        <v>0.5</v>
      </c>
      <c r="H6" s="20">
        <v>52.465000000000003</v>
      </c>
      <c r="I6" s="20">
        <v>23.596</v>
      </c>
      <c r="J6" s="20">
        <v>0</v>
      </c>
    </row>
    <row r="7" spans="1:14" ht="30.75" thickBot="1" x14ac:dyDescent="0.3">
      <c r="C7" s="1041"/>
      <c r="D7" s="19" t="s">
        <v>677</v>
      </c>
      <c r="E7" s="20">
        <v>837.49781814251696</v>
      </c>
      <c r="F7" s="419">
        <v>156.63118185748311</v>
      </c>
      <c r="G7" s="134">
        <v>0.7</v>
      </c>
      <c r="H7" s="419">
        <v>981.46500000000003</v>
      </c>
      <c r="I7" s="419">
        <v>631.29600000000005</v>
      </c>
      <c r="J7" s="419">
        <v>3.9260000000000002</v>
      </c>
    </row>
    <row r="8" spans="1:14" ht="15.75" thickBot="1" x14ac:dyDescent="0.3">
      <c r="C8" s="1042" t="s">
        <v>678</v>
      </c>
      <c r="D8" s="19" t="s">
        <v>676</v>
      </c>
      <c r="E8" s="20">
        <v>354.62698935211438</v>
      </c>
      <c r="F8" s="419">
        <v>101.37601064788566</v>
      </c>
      <c r="G8" s="134">
        <v>0.7</v>
      </c>
      <c r="H8" s="419">
        <v>388.15699999999998</v>
      </c>
      <c r="I8" s="419">
        <v>262.53399999999999</v>
      </c>
      <c r="J8" s="419">
        <v>1.5529999999999999</v>
      </c>
    </row>
    <row r="9" spans="1:14" s="477" customFormat="1" ht="30.75" thickBot="1" x14ac:dyDescent="0.3">
      <c r="C9" s="1041"/>
      <c r="D9" s="800" t="s">
        <v>677</v>
      </c>
      <c r="E9" s="545">
        <v>2732.4189999999999</v>
      </c>
      <c r="F9" s="545">
        <v>680.95899999999995</v>
      </c>
      <c r="G9" s="801">
        <v>0.9</v>
      </c>
      <c r="H9" s="545">
        <v>3218.7750000000001</v>
      </c>
      <c r="I9" s="545">
        <v>2723.8119999999999</v>
      </c>
      <c r="J9" s="545">
        <v>25.931999999999999</v>
      </c>
    </row>
    <row r="10" spans="1:14" ht="15.75" thickBot="1" x14ac:dyDescent="0.3">
      <c r="C10" s="1042" t="s">
        <v>679</v>
      </c>
      <c r="D10" s="19" t="s">
        <v>676</v>
      </c>
      <c r="E10" s="20">
        <v>2.8610000000000002</v>
      </c>
      <c r="F10" s="20">
        <v>6.359</v>
      </c>
      <c r="G10" s="134">
        <v>1.1499999999999999</v>
      </c>
      <c r="H10" s="20">
        <v>7.6310000000000002</v>
      </c>
      <c r="I10" s="20">
        <v>8.7750000000000004</v>
      </c>
      <c r="J10" s="20">
        <v>0.08</v>
      </c>
    </row>
    <row r="11" spans="1:14" ht="30.75" thickBot="1" x14ac:dyDescent="0.3">
      <c r="C11" s="1041"/>
      <c r="D11" s="19" t="s">
        <v>677</v>
      </c>
      <c r="E11" s="20">
        <v>260.77499999999998</v>
      </c>
      <c r="F11" s="20">
        <v>49.844999999999999</v>
      </c>
      <c r="G11" s="134">
        <v>1.1499999999999999</v>
      </c>
      <c r="H11" s="20">
        <v>292.44</v>
      </c>
      <c r="I11" s="20">
        <v>336.30599999999998</v>
      </c>
      <c r="J11" s="20">
        <v>7.7859999999999996</v>
      </c>
    </row>
    <row r="12" spans="1:14" ht="15.75" thickBot="1" x14ac:dyDescent="0.3">
      <c r="C12" s="1042" t="s">
        <v>680</v>
      </c>
      <c r="D12" s="19" t="s">
        <v>676</v>
      </c>
      <c r="E12" s="20">
        <v>0</v>
      </c>
      <c r="F12" s="20">
        <v>0</v>
      </c>
      <c r="G12" s="134">
        <v>2.5</v>
      </c>
      <c r="H12" s="20">
        <v>0</v>
      </c>
      <c r="I12" s="20">
        <v>0</v>
      </c>
      <c r="J12" s="20">
        <v>0</v>
      </c>
    </row>
    <row r="13" spans="1:14" ht="30.75" thickBot="1" x14ac:dyDescent="0.3">
      <c r="C13" s="1041"/>
      <c r="D13" s="19" t="s">
        <v>677</v>
      </c>
      <c r="E13" s="20">
        <v>6.1689999999999996</v>
      </c>
      <c r="F13" s="20">
        <v>2.7679999999999998</v>
      </c>
      <c r="G13" s="134">
        <v>2.5</v>
      </c>
      <c r="H13" s="20">
        <v>7.5529999999999999</v>
      </c>
      <c r="I13" s="20">
        <v>18.882999999999999</v>
      </c>
      <c r="J13" s="20">
        <v>0.60399999999999998</v>
      </c>
    </row>
    <row r="14" spans="1:14" ht="15.75" thickBot="1" x14ac:dyDescent="0.3">
      <c r="C14" s="1042" t="s">
        <v>681</v>
      </c>
      <c r="D14" s="19" t="s">
        <v>676</v>
      </c>
      <c r="E14" s="20">
        <v>128.90600000000001</v>
      </c>
      <c r="F14" s="20">
        <v>1.5</v>
      </c>
      <c r="G14" s="135" t="s">
        <v>132</v>
      </c>
      <c r="H14" s="20">
        <v>129.65600000000001</v>
      </c>
      <c r="I14" s="20">
        <v>0</v>
      </c>
      <c r="J14" s="20">
        <v>64.828000000000003</v>
      </c>
    </row>
    <row r="15" spans="1:14" ht="30.75" thickBot="1" x14ac:dyDescent="0.3">
      <c r="C15" s="1047"/>
      <c r="D15" s="88" t="s">
        <v>677</v>
      </c>
      <c r="E15" s="22">
        <v>288.02</v>
      </c>
      <c r="F15" s="22">
        <v>66.95</v>
      </c>
      <c r="G15" s="136" t="s">
        <v>132</v>
      </c>
      <c r="H15" s="22">
        <v>320.37700000000001</v>
      </c>
      <c r="I15" s="22">
        <v>0</v>
      </c>
      <c r="J15" s="22">
        <v>160.18899999999999</v>
      </c>
    </row>
    <row r="16" spans="1:14" ht="16.5" thickTop="1" thickBot="1" x14ac:dyDescent="0.3">
      <c r="C16" s="1048" t="s">
        <v>390</v>
      </c>
      <c r="D16" s="137" t="s">
        <v>676</v>
      </c>
      <c r="E16" s="288">
        <v>395.18299999999999</v>
      </c>
      <c r="F16" s="288">
        <v>111.259</v>
      </c>
      <c r="G16" s="139"/>
      <c r="H16" s="288">
        <v>477.92399999999998</v>
      </c>
      <c r="I16" s="288">
        <v>228.52799999999999</v>
      </c>
      <c r="J16" s="288">
        <v>66.061000000000007</v>
      </c>
    </row>
    <row r="17" spans="3:10" ht="30.75" thickBot="1" x14ac:dyDescent="0.3">
      <c r="C17" s="1049"/>
      <c r="D17" s="349" t="s">
        <v>677</v>
      </c>
      <c r="E17" s="27">
        <v>4251.982</v>
      </c>
      <c r="F17" s="27">
        <v>980.92399999999998</v>
      </c>
      <c r="G17" s="345"/>
      <c r="H17" s="27">
        <v>4920.5950000000003</v>
      </c>
      <c r="I17" s="27">
        <v>3776.674</v>
      </c>
      <c r="J17" s="27">
        <v>198.83699999999999</v>
      </c>
    </row>
    <row r="18" spans="3:10" ht="19.5" thickTop="1" thickBot="1" x14ac:dyDescent="0.3">
      <c r="C18" s="1050" t="s">
        <v>682</v>
      </c>
      <c r="D18" s="1050"/>
      <c r="E18" s="1050"/>
      <c r="F18" s="1050"/>
      <c r="G18" s="1050"/>
      <c r="H18" s="1050"/>
      <c r="I18" s="1050"/>
      <c r="J18" s="1050"/>
    </row>
    <row r="19" spans="3:10" ht="46.5" thickTop="1" thickBot="1" x14ac:dyDescent="0.3">
      <c r="C19" s="340" t="s">
        <v>683</v>
      </c>
      <c r="D19" s="345"/>
      <c r="E19" s="345" t="s">
        <v>614</v>
      </c>
      <c r="F19" s="345" t="s">
        <v>615</v>
      </c>
      <c r="G19" s="345" t="s">
        <v>672</v>
      </c>
      <c r="H19" s="345" t="s">
        <v>673</v>
      </c>
      <c r="I19" s="345" t="s">
        <v>616</v>
      </c>
      <c r="J19" s="345" t="s">
        <v>684</v>
      </c>
    </row>
    <row r="20" spans="3:10" ht="16.5" thickTop="1" thickBot="1" x14ac:dyDescent="0.3">
      <c r="C20" s="1051" t="s">
        <v>685</v>
      </c>
      <c r="D20" s="1052"/>
      <c r="E20" s="20">
        <v>115.51</v>
      </c>
      <c r="F20" s="20">
        <v>0</v>
      </c>
      <c r="G20" s="134">
        <v>1.9</v>
      </c>
      <c r="H20" s="20">
        <v>115.51</v>
      </c>
      <c r="I20" s="20">
        <v>219.47</v>
      </c>
      <c r="J20" s="20">
        <v>17.558</v>
      </c>
    </row>
    <row r="21" spans="3:10" ht="29.25" customHeight="1" thickBot="1" x14ac:dyDescent="0.3">
      <c r="C21" s="1053" t="s">
        <v>686</v>
      </c>
      <c r="D21" s="1054"/>
      <c r="E21" s="20">
        <v>0</v>
      </c>
      <c r="F21" s="20">
        <v>0</v>
      </c>
      <c r="G21" s="134">
        <v>2.9</v>
      </c>
      <c r="H21" s="20">
        <v>0</v>
      </c>
      <c r="I21" s="20">
        <v>0</v>
      </c>
      <c r="J21" s="20">
        <v>0</v>
      </c>
    </row>
    <row r="22" spans="3:10" ht="15.75" thickBot="1" x14ac:dyDescent="0.3">
      <c r="C22" s="1043" t="s">
        <v>687</v>
      </c>
      <c r="D22" s="1044"/>
      <c r="E22" s="22">
        <v>130.489</v>
      </c>
      <c r="F22" s="22">
        <v>0</v>
      </c>
      <c r="G22" s="140">
        <v>3.7</v>
      </c>
      <c r="H22" s="22">
        <v>130.489</v>
      </c>
      <c r="I22" s="22">
        <v>482.80900000000003</v>
      </c>
      <c r="J22" s="22">
        <v>38.624720000000003</v>
      </c>
    </row>
    <row r="23" spans="3:10" ht="16.5" thickTop="1" thickBot="1" x14ac:dyDescent="0.3">
      <c r="C23" s="1045" t="s">
        <v>390</v>
      </c>
      <c r="D23" s="1046"/>
      <c r="E23" s="25">
        <v>245.999</v>
      </c>
      <c r="F23" s="25">
        <v>0</v>
      </c>
      <c r="G23" s="346"/>
      <c r="H23" s="25">
        <v>245.999</v>
      </c>
      <c r="I23" s="25">
        <v>702.279</v>
      </c>
      <c r="J23" s="25">
        <v>56.182319999999997</v>
      </c>
    </row>
    <row r="24" spans="3:10" ht="15.75" thickTop="1" x14ac:dyDescent="0.25"/>
  </sheetData>
  <mergeCells count="13">
    <mergeCell ref="C12:C13"/>
    <mergeCell ref="C22:D22"/>
    <mergeCell ref="C23:D23"/>
    <mergeCell ref="C14:C15"/>
    <mergeCell ref="C16:C17"/>
    <mergeCell ref="C18:J18"/>
    <mergeCell ref="C20:D20"/>
    <mergeCell ref="C21:D21"/>
    <mergeCell ref="C2:N3"/>
    <mergeCell ref="C4:J4"/>
    <mergeCell ref="C6:C7"/>
    <mergeCell ref="C8:C9"/>
    <mergeCell ref="C10:C11"/>
  </mergeCells>
  <hyperlinks>
    <hyperlink ref="A1" location="'ÍNDICE TABLAS'!A1" display="ÍNDICE TABLAS" xr:uid="{00000000-0004-0000-23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79B0-0F10-43B7-A105-F5D6B53B0DC8}">
  <dimension ref="A1:D10"/>
  <sheetViews>
    <sheetView showGridLines="0" workbookViewId="0"/>
  </sheetViews>
  <sheetFormatPr baseColWidth="10" defaultRowHeight="15" x14ac:dyDescent="0.25"/>
  <cols>
    <col min="1" max="1" bestFit="true" customWidth="true" width="16.0" collapsed="true"/>
    <col min="2" max="2" bestFit="true" customWidth="true" width="2.5703125" collapsed="true"/>
    <col min="3" max="3" customWidth="true" width="18.140625" collapsed="true"/>
    <col min="4" max="4" customWidth="true" width="15.5703125" collapsed="true"/>
  </cols>
  <sheetData>
    <row r="1" spans="1:4" ht="18" x14ac:dyDescent="0.25">
      <c r="A1" s="224" t="s">
        <v>0</v>
      </c>
      <c r="D1" s="1"/>
    </row>
    <row r="2" spans="1:4" s="15" customFormat="1" ht="37.5" x14ac:dyDescent="0.5">
      <c r="A2" s="13" t="s">
        <v>984</v>
      </c>
      <c r="B2" s="13" t="s">
        <v>132</v>
      </c>
      <c r="C2" s="13" t="s">
        <v>989</v>
      </c>
      <c r="D2" s="14"/>
    </row>
    <row r="4" spans="1:4" ht="15.75" thickBot="1" x14ac:dyDescent="0.3">
      <c r="C4" s="3"/>
      <c r="D4" s="225" t="s">
        <v>697</v>
      </c>
    </row>
    <row r="5" spans="1:4" ht="31.5" thickTop="1" thickBot="1" x14ac:dyDescent="0.3">
      <c r="C5" s="240"/>
      <c r="D5" s="244" t="s">
        <v>1271</v>
      </c>
    </row>
    <row r="6" spans="1:4" ht="16.5" thickTop="1" thickBot="1" x14ac:dyDescent="0.3">
      <c r="C6" s="241" t="s">
        <v>985</v>
      </c>
      <c r="D6" s="242">
        <v>0.61829999999999996</v>
      </c>
    </row>
    <row r="7" spans="1:4" ht="15.75" thickBot="1" x14ac:dyDescent="0.3">
      <c r="C7" s="241" t="s">
        <v>986</v>
      </c>
      <c r="D7" s="242">
        <v>6.3399999999999998E-2</v>
      </c>
    </row>
    <row r="8" spans="1:4" ht="15.75" thickBot="1" x14ac:dyDescent="0.3">
      <c r="C8" s="241" t="s">
        <v>987</v>
      </c>
      <c r="D8" s="242">
        <v>0.2276</v>
      </c>
    </row>
    <row r="9" spans="1:4" ht="15.75" thickBot="1" x14ac:dyDescent="0.3">
      <c r="C9" s="11" t="s">
        <v>988</v>
      </c>
      <c r="D9" s="243">
        <v>9.0700000000000003E-2</v>
      </c>
    </row>
    <row r="10" spans="1:4" ht="15.75" thickTop="1" x14ac:dyDescent="0.25"/>
  </sheetData>
  <hyperlinks>
    <hyperlink ref="A1" location="'ÍNDICE TABLAS'!A1" display="ÍNDICE TABLAS" xr:uid="{21F2F16C-6D15-4218-8DCE-F1C919485C88}"/>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4"/>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40.140625" collapsed="true"/>
    <col min="4" max="4" customWidth="true" width="11.7109375" collapsed="true"/>
    <col min="5" max="5" customWidth="true" width="12.0" collapsed="true"/>
  </cols>
  <sheetData>
    <row r="1" spans="1:5" ht="18" x14ac:dyDescent="0.25">
      <c r="A1" s="224" t="s">
        <v>0</v>
      </c>
      <c r="D1" s="1"/>
    </row>
    <row r="2" spans="1:5" s="15" customFormat="1" ht="37.5" x14ac:dyDescent="0.5">
      <c r="A2" s="13" t="s">
        <v>704</v>
      </c>
      <c r="B2" s="13" t="s">
        <v>132</v>
      </c>
      <c r="C2" s="13" t="s">
        <v>65</v>
      </c>
      <c r="D2" s="14"/>
    </row>
    <row r="3" spans="1:5" ht="15.75" thickBot="1" x14ac:dyDescent="0.3">
      <c r="D3" s="1"/>
    </row>
    <row r="4" spans="1:5" ht="31.5" thickTop="1" thickBot="1" x14ac:dyDescent="0.3">
      <c r="C4" s="337"/>
      <c r="D4" s="335" t="s">
        <v>688</v>
      </c>
      <c r="E4" s="335" t="s">
        <v>689</v>
      </c>
    </row>
    <row r="5" spans="1:5" ht="16.5" thickTop="1" thickBot="1" x14ac:dyDescent="0.3">
      <c r="C5" s="334" t="s">
        <v>1279</v>
      </c>
      <c r="D5" s="27">
        <v>40568.541205999994</v>
      </c>
      <c r="E5" s="27">
        <v>3245.5629407199995</v>
      </c>
    </row>
    <row r="6" spans="1:5" ht="16.5" thickTop="1" thickBot="1" x14ac:dyDescent="0.3">
      <c r="C6" s="141" t="s">
        <v>690</v>
      </c>
      <c r="D6" s="667">
        <v>632.61055873503392</v>
      </c>
      <c r="E6" s="667">
        <v>50.608844698802713</v>
      </c>
    </row>
    <row r="7" spans="1:5" ht="15.75" thickBot="1" x14ac:dyDescent="0.3">
      <c r="C7" s="141" t="s">
        <v>691</v>
      </c>
      <c r="D7" s="667">
        <v>-1865.4880646254469</v>
      </c>
      <c r="E7" s="667">
        <v>-149.23904517003575</v>
      </c>
    </row>
    <row r="8" spans="1:5" ht="15.75" thickBot="1" x14ac:dyDescent="0.3">
      <c r="C8" s="803" t="s">
        <v>692</v>
      </c>
      <c r="D8" s="667">
        <v>83.010812779971957</v>
      </c>
      <c r="E8" s="667">
        <v>6.6408650223977563</v>
      </c>
    </row>
    <row r="9" spans="1:5" ht="15.75" thickBot="1" x14ac:dyDescent="0.3">
      <c r="C9" s="803" t="s">
        <v>693</v>
      </c>
      <c r="D9" s="667">
        <v>-1121.4199388895554</v>
      </c>
      <c r="E9" s="667">
        <v>-89.713595111164437</v>
      </c>
    </row>
    <row r="10" spans="1:5" ht="15.75" thickBot="1" x14ac:dyDescent="0.3">
      <c r="C10" s="141" t="s">
        <v>694</v>
      </c>
      <c r="D10" s="667"/>
      <c r="E10" s="667"/>
    </row>
    <row r="11" spans="1:5" ht="15.75" thickBot="1" x14ac:dyDescent="0.3">
      <c r="C11" s="141" t="s">
        <v>695</v>
      </c>
      <c r="D11" s="667"/>
      <c r="E11" s="667"/>
    </row>
    <row r="12" spans="1:5" ht="15.75" thickBot="1" x14ac:dyDescent="0.3">
      <c r="C12" s="460" t="s">
        <v>696</v>
      </c>
      <c r="D12" s="650"/>
      <c r="E12" s="650"/>
    </row>
    <row r="13" spans="1:5" ht="16.5" thickTop="1" thickBot="1" x14ac:dyDescent="0.3">
      <c r="C13" s="461" t="s">
        <v>1280</v>
      </c>
      <c r="D13" s="435">
        <v>38296.650127000001</v>
      </c>
      <c r="E13" s="435">
        <v>3063.7320101600003</v>
      </c>
    </row>
    <row r="14" spans="1:5" ht="15.75" thickTop="1" x14ac:dyDescent="0.25"/>
  </sheetData>
  <hyperlinks>
    <hyperlink ref="A1" location="'ÍNDICE TABLAS'!A1" display="ÍNDICE TABLAS" xr:uid="{00000000-0004-0000-2400-000000000000}"/>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5"/>
  <sheetViews>
    <sheetView showGridLines="0" workbookViewId="0">
      <selection activeCell="L18" sqref="L18"/>
    </sheetView>
  </sheetViews>
  <sheetFormatPr baseColWidth="10" defaultRowHeight="15" x14ac:dyDescent="0.25"/>
  <cols>
    <col min="1" max="1" bestFit="true" customWidth="true" width="18.0" collapsed="true"/>
    <col min="2" max="2" customWidth="true" width="2.5703125" collapsed="true"/>
  </cols>
  <sheetData>
    <row r="1" spans="1:6" ht="18" x14ac:dyDescent="0.25">
      <c r="A1" s="224" t="s">
        <v>0</v>
      </c>
      <c r="D1" s="1"/>
    </row>
    <row r="2" spans="1:6" s="15" customFormat="1" ht="37.5" x14ac:dyDescent="0.5">
      <c r="A2" s="13" t="s">
        <v>709</v>
      </c>
      <c r="B2" s="13" t="s">
        <v>132</v>
      </c>
      <c r="C2" s="13" t="s">
        <v>1281</v>
      </c>
      <c r="D2" s="14"/>
    </row>
    <row r="3" spans="1:6" x14ac:dyDescent="0.25">
      <c r="D3" s="1"/>
    </row>
    <row r="4" spans="1:6" ht="15.75" thickBot="1" x14ac:dyDescent="0.3">
      <c r="C4" s="337"/>
      <c r="D4" s="337"/>
      <c r="E4" s="337"/>
      <c r="F4" s="9" t="s">
        <v>697</v>
      </c>
    </row>
    <row r="5" spans="1:6" ht="15.75" thickTop="1" x14ac:dyDescent="0.25">
      <c r="C5" s="970" t="s">
        <v>698</v>
      </c>
      <c r="D5" s="343" t="s">
        <v>699</v>
      </c>
      <c r="E5" s="343" t="s">
        <v>699</v>
      </c>
      <c r="F5" s="970" t="s">
        <v>702</v>
      </c>
    </row>
    <row r="6" spans="1:6" ht="30.75" thickBot="1" x14ac:dyDescent="0.3">
      <c r="C6" s="917"/>
      <c r="D6" s="332" t="s">
        <v>700</v>
      </c>
      <c r="E6" s="332" t="s">
        <v>701</v>
      </c>
      <c r="F6" s="917"/>
    </row>
    <row r="7" spans="1:6" ht="16.5" thickTop="1" thickBot="1" x14ac:dyDescent="0.3">
      <c r="C7" s="143">
        <v>2013</v>
      </c>
      <c r="D7" s="144">
        <v>1.49E-2</v>
      </c>
      <c r="E7" s="145">
        <v>5.91E-2</v>
      </c>
      <c r="F7" s="146" t="s">
        <v>132</v>
      </c>
    </row>
    <row r="8" spans="1:6" ht="15.75" thickBot="1" x14ac:dyDescent="0.3">
      <c r="C8" s="143">
        <v>2014</v>
      </c>
      <c r="D8" s="144">
        <v>1.15E-2</v>
      </c>
      <c r="E8" s="145">
        <v>2.41E-2</v>
      </c>
      <c r="F8" s="145">
        <v>1.24E-2</v>
      </c>
    </row>
    <row r="9" spans="1:6" ht="15.75" thickBot="1" x14ac:dyDescent="0.3">
      <c r="C9" s="143">
        <v>2015</v>
      </c>
      <c r="D9" s="144">
        <v>1.8800000000000001E-2</v>
      </c>
      <c r="E9" s="145">
        <v>2.5399999999999999E-2</v>
      </c>
      <c r="F9" s="145">
        <v>1.9400000000000001E-2</v>
      </c>
    </row>
    <row r="10" spans="1:6" ht="15.75" thickBot="1" x14ac:dyDescent="0.3">
      <c r="C10" s="143">
        <v>2016</v>
      </c>
      <c r="D10" s="144">
        <v>2.3699999999999999E-2</v>
      </c>
      <c r="E10" s="145">
        <v>1.46E-2</v>
      </c>
      <c r="F10" s="145">
        <v>2.3699999999999999E-2</v>
      </c>
    </row>
    <row r="11" spans="1:6" ht="15.75" thickBot="1" x14ac:dyDescent="0.3">
      <c r="C11" s="143">
        <v>2017</v>
      </c>
      <c r="D11" s="144">
        <v>1.4999999999999999E-2</v>
      </c>
      <c r="E11" s="145">
        <v>9.4999999999999998E-3</v>
      </c>
      <c r="F11" s="145">
        <v>1.55E-2</v>
      </c>
    </row>
    <row r="12" spans="1:6" ht="15.75" thickBot="1" x14ac:dyDescent="0.3">
      <c r="C12" s="143">
        <v>2018</v>
      </c>
      <c r="D12" s="342" t="s">
        <v>132</v>
      </c>
      <c r="E12" s="145">
        <v>1.04E-2</v>
      </c>
      <c r="F12" s="146" t="s">
        <v>132</v>
      </c>
    </row>
    <row r="13" spans="1:6" ht="15.75" thickBot="1" x14ac:dyDescent="0.3">
      <c r="C13" s="143">
        <v>2019</v>
      </c>
      <c r="D13" s="622" t="s">
        <v>132</v>
      </c>
      <c r="E13" s="145">
        <v>8.8000000000000005E-3</v>
      </c>
      <c r="F13" s="146" t="s">
        <v>132</v>
      </c>
    </row>
    <row r="14" spans="1:6" ht="15.75" thickBot="1" x14ac:dyDescent="0.3">
      <c r="C14" s="147">
        <v>2020</v>
      </c>
      <c r="D14" s="350" t="s">
        <v>132</v>
      </c>
      <c r="E14" s="148">
        <v>1.14E-2</v>
      </c>
      <c r="F14" s="149" t="s">
        <v>132</v>
      </c>
    </row>
    <row r="15" spans="1:6" ht="15.75" thickTop="1" x14ac:dyDescent="0.25"/>
  </sheetData>
  <mergeCells count="2">
    <mergeCell ref="C5:C6"/>
    <mergeCell ref="F5:F6"/>
  </mergeCells>
  <hyperlinks>
    <hyperlink ref="A1" location="'ÍNDICE TABLAS'!A1" display="ÍNDICE TABLAS" xr:uid="{00000000-0004-0000-2500-000000000000}"/>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34"/>
  <sheetViews>
    <sheetView showGridLines="0" workbookViewId="0"/>
  </sheetViews>
  <sheetFormatPr baseColWidth="10" defaultRowHeight="15" x14ac:dyDescent="0.25"/>
  <cols>
    <col min="1" max="1" bestFit="true" customWidth="true" width="18.0" collapsed="true"/>
    <col min="2" max="2" customWidth="true" width="2.5703125" collapsed="true"/>
    <col min="5" max="6" style="356" width="10.7109375" collapsed="true"/>
  </cols>
  <sheetData>
    <row r="1" spans="1:13" ht="18" x14ac:dyDescent="0.25">
      <c r="A1" s="224" t="s">
        <v>0</v>
      </c>
      <c r="D1" s="1"/>
    </row>
    <row r="2" spans="1:13" s="15" customFormat="1" ht="37.5" x14ac:dyDescent="0.5">
      <c r="A2" s="13" t="s">
        <v>736</v>
      </c>
      <c r="B2" s="13" t="s">
        <v>132</v>
      </c>
      <c r="C2" s="13" t="s">
        <v>1102</v>
      </c>
      <c r="D2" s="14"/>
      <c r="E2" s="634"/>
      <c r="F2" s="634"/>
      <c r="I2"/>
      <c r="J2"/>
      <c r="K2"/>
      <c r="L2"/>
      <c r="M2"/>
    </row>
    <row r="3" spans="1:13" ht="15.75" thickBot="1" x14ac:dyDescent="0.3">
      <c r="D3" s="1"/>
    </row>
    <row r="4" spans="1:13" ht="16.5" thickTop="1" thickBot="1" x14ac:dyDescent="0.3">
      <c r="C4" s="410"/>
      <c r="D4" s="343" t="s">
        <v>697</v>
      </c>
      <c r="E4" s="635" t="s">
        <v>1392</v>
      </c>
      <c r="F4" s="635" t="s">
        <v>1393</v>
      </c>
    </row>
    <row r="5" spans="1:13" ht="16.5" thickTop="1" thickBot="1" x14ac:dyDescent="0.3">
      <c r="C5" s="970" t="s">
        <v>705</v>
      </c>
      <c r="D5" s="343">
        <v>2014</v>
      </c>
      <c r="E5" s="636">
        <v>1.6316876008320325E-2</v>
      </c>
      <c r="F5" s="636">
        <v>1.6678765533428952E-2</v>
      </c>
    </row>
    <row r="6" spans="1:13" ht="15.75" thickBot="1" x14ac:dyDescent="0.3">
      <c r="C6" s="1055"/>
      <c r="D6" s="150">
        <v>2015</v>
      </c>
      <c r="E6" s="637">
        <v>1.6644167797811638E-2</v>
      </c>
      <c r="F6" s="637">
        <v>1.6657863172950593E-2</v>
      </c>
    </row>
    <row r="7" spans="1:13" ht="15.75" thickBot="1" x14ac:dyDescent="0.3">
      <c r="C7" s="1055"/>
      <c r="D7" s="151">
        <v>2016</v>
      </c>
      <c r="E7" s="638">
        <v>8.8878892613012406E-3</v>
      </c>
      <c r="F7" s="638">
        <v>8.1622316244110982E-3</v>
      </c>
    </row>
    <row r="8" spans="1:13" ht="15.75" thickBot="1" x14ac:dyDescent="0.3">
      <c r="C8" s="1055"/>
      <c r="D8" s="151">
        <v>2017</v>
      </c>
      <c r="E8" s="638">
        <v>8.8621119058996944E-3</v>
      </c>
      <c r="F8" s="638">
        <v>8.3347698776430335E-3</v>
      </c>
    </row>
    <row r="9" spans="1:13" ht="15.75" thickBot="1" x14ac:dyDescent="0.3">
      <c r="C9" s="1055"/>
      <c r="D9" s="151">
        <v>2018</v>
      </c>
      <c r="E9" s="638">
        <v>6.8215249554360868E-3</v>
      </c>
      <c r="F9" s="638">
        <v>6.4066250703195271E-3</v>
      </c>
    </row>
    <row r="10" spans="1:13" ht="15.75" thickBot="1" x14ac:dyDescent="0.3">
      <c r="C10" s="1055"/>
      <c r="D10" s="151">
        <v>2019</v>
      </c>
      <c r="E10" s="638">
        <v>6.3151995411269146E-3</v>
      </c>
      <c r="F10" s="638">
        <v>6.0729852672765094E-3</v>
      </c>
    </row>
    <row r="11" spans="1:13" ht="15.75" thickBot="1" x14ac:dyDescent="0.3">
      <c r="C11" s="917"/>
      <c r="D11" s="332">
        <v>2020</v>
      </c>
      <c r="E11" s="639" t="s">
        <v>132</v>
      </c>
      <c r="F11" s="640">
        <v>7.6132113955241776E-3</v>
      </c>
    </row>
    <row r="12" spans="1:13" ht="16.5" thickTop="1" thickBot="1" x14ac:dyDescent="0.3">
      <c r="C12" s="970" t="s">
        <v>706</v>
      </c>
      <c r="D12" s="343">
        <v>2014</v>
      </c>
      <c r="E12" s="636">
        <v>0.17467571302375107</v>
      </c>
      <c r="F12" s="636">
        <v>0.17191672289385562</v>
      </c>
    </row>
    <row r="13" spans="1:13" ht="15.75" thickBot="1" x14ac:dyDescent="0.3">
      <c r="C13" s="1055"/>
      <c r="D13" s="150">
        <v>2015</v>
      </c>
      <c r="E13" s="637">
        <v>0.15447395891619109</v>
      </c>
      <c r="F13" s="637">
        <v>0.16237621748504627</v>
      </c>
    </row>
    <row r="14" spans="1:13" ht="15.75" thickBot="1" x14ac:dyDescent="0.3">
      <c r="C14" s="1055"/>
      <c r="D14" s="151">
        <v>2016</v>
      </c>
      <c r="E14" s="638">
        <v>6.6067245887825976E-2</v>
      </c>
      <c r="F14" s="638">
        <v>6.2341227500173457E-2</v>
      </c>
    </row>
    <row r="15" spans="1:13" ht="15.75" thickBot="1" x14ac:dyDescent="0.3">
      <c r="C15" s="1055"/>
      <c r="D15" s="151">
        <v>2017</v>
      </c>
      <c r="E15" s="638">
        <v>3.4957356946589968E-2</v>
      </c>
      <c r="F15" s="638">
        <v>3.3903843943475453E-2</v>
      </c>
    </row>
    <row r="16" spans="1:13" ht="15.4" customHeight="1" thickBot="1" x14ac:dyDescent="0.3">
      <c r="C16" s="1055"/>
      <c r="D16" s="151">
        <v>2018</v>
      </c>
      <c r="E16" s="638">
        <v>2.677715461226593E-2</v>
      </c>
      <c r="F16" s="638">
        <v>2.6537364748350556E-2</v>
      </c>
    </row>
    <row r="17" spans="3:9" ht="15.4" customHeight="1" thickBot="1" x14ac:dyDescent="0.3">
      <c r="C17" s="1055"/>
      <c r="D17" s="151">
        <v>2019</v>
      </c>
      <c r="E17" s="638">
        <v>3.7652590194588775E-2</v>
      </c>
      <c r="F17" s="638">
        <v>3.8628006621708955E-2</v>
      </c>
    </row>
    <row r="18" spans="3:9" ht="15.75" thickBot="1" x14ac:dyDescent="0.3">
      <c r="C18" s="917"/>
      <c r="D18" s="398">
        <v>2020</v>
      </c>
      <c r="E18" s="639" t="s">
        <v>132</v>
      </c>
      <c r="F18" s="640">
        <v>3.4630903328330853E-2</v>
      </c>
    </row>
    <row r="19" spans="3:9" ht="15.4" customHeight="1" thickTop="1" thickBot="1" x14ac:dyDescent="0.3">
      <c r="C19" s="970" t="s">
        <v>707</v>
      </c>
      <c r="D19" s="343">
        <v>2014</v>
      </c>
      <c r="E19" s="636">
        <v>4.4596141526102806E-2</v>
      </c>
      <c r="F19" s="636">
        <v>4.1213022622788142E-2</v>
      </c>
    </row>
    <row r="20" spans="3:9" ht="15.75" thickBot="1" x14ac:dyDescent="0.3">
      <c r="C20" s="1055"/>
      <c r="D20" s="150">
        <v>2015</v>
      </c>
      <c r="E20" s="637">
        <v>3.2618371618494124E-2</v>
      </c>
      <c r="F20" s="637">
        <v>3.0976119405756286E-2</v>
      </c>
    </row>
    <row r="21" spans="3:9" ht="15.75" thickBot="1" x14ac:dyDescent="0.3">
      <c r="C21" s="1055"/>
      <c r="D21" s="151">
        <v>2016</v>
      </c>
      <c r="E21" s="638">
        <v>2.5982431423096419E-2</v>
      </c>
      <c r="F21" s="638">
        <v>2.4347626478322226E-2</v>
      </c>
    </row>
    <row r="22" spans="3:9" ht="15.4" customHeight="1" thickBot="1" x14ac:dyDescent="0.3">
      <c r="C22" s="1055"/>
      <c r="D22" s="151">
        <v>2017</v>
      </c>
      <c r="E22" s="638">
        <v>3.1780959500449457E-2</v>
      </c>
      <c r="F22" s="638">
        <v>2.8611365389331955E-2</v>
      </c>
    </row>
    <row r="23" spans="3:9" ht="15.75" thickBot="1" x14ac:dyDescent="0.3">
      <c r="C23" s="1055"/>
      <c r="D23" s="151">
        <v>2018</v>
      </c>
      <c r="E23" s="638">
        <v>3.1697147729765618E-2</v>
      </c>
      <c r="F23" s="638">
        <v>3.0185887062441519E-2</v>
      </c>
    </row>
    <row r="24" spans="3:9" ht="15.75" thickBot="1" x14ac:dyDescent="0.3">
      <c r="C24" s="1055"/>
      <c r="D24" s="151">
        <v>2019</v>
      </c>
      <c r="E24" s="638">
        <v>3.3353332711526518E-2</v>
      </c>
      <c r="F24" s="638">
        <v>3.0709141381170646E-2</v>
      </c>
    </row>
    <row r="25" spans="3:9" ht="15.4" customHeight="1" thickBot="1" x14ac:dyDescent="0.3">
      <c r="C25" s="917"/>
      <c r="D25" s="398">
        <v>2020</v>
      </c>
      <c r="E25" s="639" t="s">
        <v>132</v>
      </c>
      <c r="F25" s="640">
        <v>2.6027753309966761E-2</v>
      </c>
    </row>
    <row r="26" spans="3:9" ht="16.5" thickTop="1" thickBot="1" x14ac:dyDescent="0.3">
      <c r="C26" s="1055" t="s">
        <v>708</v>
      </c>
      <c r="D26" s="412">
        <v>2014</v>
      </c>
      <c r="E26" s="641">
        <v>5.9126431517272038E-2</v>
      </c>
      <c r="F26" s="641">
        <v>6.2195543635902073E-2</v>
      </c>
    </row>
    <row r="27" spans="3:9" ht="15.75" thickBot="1" x14ac:dyDescent="0.3">
      <c r="C27" s="1056"/>
      <c r="D27" s="150">
        <v>2015</v>
      </c>
      <c r="E27" s="637">
        <v>4.3844935644407057E-2</v>
      </c>
      <c r="F27" s="637">
        <v>4.4921238316703915E-2</v>
      </c>
    </row>
    <row r="28" spans="3:9" ht="15.75" thickBot="1" x14ac:dyDescent="0.3">
      <c r="C28" s="1056"/>
      <c r="D28" s="151">
        <v>2016</v>
      </c>
      <c r="E28" s="638">
        <v>3.5251329961995981E-2</v>
      </c>
      <c r="F28" s="638">
        <v>3.560169087048215E-2</v>
      </c>
    </row>
    <row r="29" spans="3:9" ht="15.75" thickBot="1" x14ac:dyDescent="0.3">
      <c r="C29" s="1056"/>
      <c r="D29" s="151">
        <v>2017</v>
      </c>
      <c r="E29" s="638">
        <v>4.2766951059027059E-2</v>
      </c>
      <c r="F29" s="638">
        <v>4.5234148045464662E-2</v>
      </c>
    </row>
    <row r="30" spans="3:9" ht="15.75" thickBot="1" x14ac:dyDescent="0.3">
      <c r="C30" s="1056"/>
      <c r="D30" s="151">
        <v>2018</v>
      </c>
      <c r="E30" s="638">
        <v>4.2659043651519735E-2</v>
      </c>
      <c r="F30" s="638">
        <v>4.3854523946214252E-2</v>
      </c>
      <c r="I30" s="442"/>
    </row>
    <row r="31" spans="3:9" ht="15.75" thickBot="1" x14ac:dyDescent="0.3">
      <c r="C31" s="1056"/>
      <c r="D31" s="151">
        <v>2019</v>
      </c>
      <c r="E31" s="638">
        <v>4.4795801025908411E-2</v>
      </c>
      <c r="F31" s="638">
        <v>4.6289376139287519E-2</v>
      </c>
    </row>
    <row r="32" spans="3:9" ht="15.75" thickBot="1" x14ac:dyDescent="0.3">
      <c r="C32" s="917"/>
      <c r="D32" s="398">
        <v>2020</v>
      </c>
      <c r="E32" s="639" t="s">
        <v>132</v>
      </c>
      <c r="F32" s="640">
        <v>4.1744670932539418E-2</v>
      </c>
    </row>
    <row r="33" spans="3:3" ht="15.75" thickTop="1" x14ac:dyDescent="0.25">
      <c r="C33" s="442"/>
    </row>
    <row r="34" spans="3:3" x14ac:dyDescent="0.25">
      <c r="C34" s="442"/>
    </row>
  </sheetData>
  <mergeCells count="4">
    <mergeCell ref="C5:C11"/>
    <mergeCell ref="C12:C18"/>
    <mergeCell ref="C19:C25"/>
    <mergeCell ref="C26:C32"/>
  </mergeCells>
  <hyperlinks>
    <hyperlink ref="A1" location="'ÍNDICE TABLAS'!A1" display="ÍNDICE TABLAS" xr:uid="{00000000-0004-0000-2600-000000000000}"/>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82"/>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13.0" collapsed="true"/>
  </cols>
  <sheetData>
    <row r="1" spans="1:12" ht="18" x14ac:dyDescent="0.25">
      <c r="A1" s="224" t="s">
        <v>0</v>
      </c>
      <c r="D1" s="1"/>
    </row>
    <row r="2" spans="1:12" s="15" customFormat="1" ht="37.5" x14ac:dyDescent="0.5">
      <c r="A2" s="13" t="s">
        <v>764</v>
      </c>
      <c r="B2" s="13" t="s">
        <v>132</v>
      </c>
      <c r="C2" s="13" t="s">
        <v>710</v>
      </c>
      <c r="D2" s="14"/>
    </row>
    <row r="3" spans="1:12" ht="15.75" thickBot="1" x14ac:dyDescent="0.3">
      <c r="D3" s="1"/>
    </row>
    <row r="4" spans="1:12" ht="19.5" thickTop="1" thickBot="1" x14ac:dyDescent="0.3">
      <c r="C4" s="1057" t="s">
        <v>729</v>
      </c>
      <c r="D4" s="1057"/>
      <c r="E4" s="1057"/>
      <c r="F4" s="1057"/>
      <c r="G4" s="1057"/>
      <c r="H4" s="1057"/>
      <c r="I4" s="1057"/>
      <c r="J4" s="1057"/>
      <c r="K4" s="1057"/>
      <c r="L4" s="1057"/>
    </row>
    <row r="5" spans="1:12" ht="27" customHeight="1" thickTop="1" thickBot="1" x14ac:dyDescent="0.3">
      <c r="C5" s="970" t="s">
        <v>711</v>
      </c>
      <c r="D5" s="970" t="s">
        <v>712</v>
      </c>
      <c r="E5" s="970" t="s">
        <v>713</v>
      </c>
      <c r="F5" s="970" t="s">
        <v>714</v>
      </c>
      <c r="G5" s="970" t="s">
        <v>715</v>
      </c>
      <c r="H5" s="969" t="s">
        <v>646</v>
      </c>
      <c r="I5" s="969"/>
      <c r="J5" s="970" t="s">
        <v>728</v>
      </c>
      <c r="K5" s="970" t="s">
        <v>1139</v>
      </c>
      <c r="L5" s="970" t="s">
        <v>716</v>
      </c>
    </row>
    <row r="6" spans="1:12" ht="50.65" customHeight="1" thickTop="1" thickBot="1" x14ac:dyDescent="0.3">
      <c r="C6" s="917"/>
      <c r="D6" s="917"/>
      <c r="E6" s="917"/>
      <c r="F6" s="917"/>
      <c r="G6" s="917"/>
      <c r="H6" s="332" t="s">
        <v>717</v>
      </c>
      <c r="I6" s="332" t="s">
        <v>718</v>
      </c>
      <c r="J6" s="917"/>
      <c r="K6" s="917"/>
      <c r="L6" s="917"/>
    </row>
    <row r="7" spans="1:12" ht="16.5" thickTop="1" thickBot="1" x14ac:dyDescent="0.3">
      <c r="C7" s="1058" t="s">
        <v>482</v>
      </c>
      <c r="D7" s="44" t="s">
        <v>652</v>
      </c>
      <c r="E7" s="44" t="s">
        <v>719</v>
      </c>
      <c r="F7" s="152">
        <v>6.4999999999999997E-4</v>
      </c>
      <c r="G7" s="153">
        <v>3.2000000000000003E-4</v>
      </c>
      <c r="H7" s="865">
        <v>7</v>
      </c>
      <c r="I7" s="865">
        <v>7</v>
      </c>
      <c r="J7" s="865">
        <v>0</v>
      </c>
      <c r="K7" s="865">
        <v>0</v>
      </c>
      <c r="L7" s="153">
        <v>0</v>
      </c>
    </row>
    <row r="8" spans="1:12" ht="15.75" thickBot="1" x14ac:dyDescent="0.3">
      <c r="C8" s="1059"/>
      <c r="D8" s="44" t="s">
        <v>653</v>
      </c>
      <c r="E8" s="44" t="s">
        <v>720</v>
      </c>
      <c r="F8" s="152">
        <v>0</v>
      </c>
      <c r="G8" s="153">
        <v>0</v>
      </c>
      <c r="H8" s="865">
        <v>0</v>
      </c>
      <c r="I8" s="865">
        <v>0</v>
      </c>
      <c r="J8" s="865">
        <v>0</v>
      </c>
      <c r="K8" s="865">
        <v>0</v>
      </c>
      <c r="L8" s="153">
        <v>0</v>
      </c>
    </row>
    <row r="9" spans="1:12" ht="15.75" thickBot="1" x14ac:dyDescent="0.3">
      <c r="C9" s="1059"/>
      <c r="D9" s="44" t="s">
        <v>654</v>
      </c>
      <c r="E9" s="44" t="s">
        <v>721</v>
      </c>
      <c r="F9" s="152">
        <v>4.8599999999999997E-3</v>
      </c>
      <c r="G9" s="153">
        <v>4.0300000000000006E-3</v>
      </c>
      <c r="H9" s="865">
        <v>430</v>
      </c>
      <c r="I9" s="865">
        <v>379</v>
      </c>
      <c r="J9" s="865">
        <v>3</v>
      </c>
      <c r="K9" s="865">
        <v>0</v>
      </c>
      <c r="L9" s="153">
        <v>1.302E-2</v>
      </c>
    </row>
    <row r="10" spans="1:12" ht="15.75" thickBot="1" x14ac:dyDescent="0.3">
      <c r="C10" s="1059"/>
      <c r="D10" s="44" t="s">
        <v>655</v>
      </c>
      <c r="E10" s="44" t="s">
        <v>722</v>
      </c>
      <c r="F10" s="152">
        <v>5.3600000000000002E-3</v>
      </c>
      <c r="G10" s="153">
        <v>5.3600000000000002E-3</v>
      </c>
      <c r="H10" s="865">
        <v>52</v>
      </c>
      <c r="I10" s="865">
        <v>50</v>
      </c>
      <c r="J10" s="865">
        <v>2</v>
      </c>
      <c r="K10" s="865">
        <v>1</v>
      </c>
      <c r="L10" s="153">
        <v>1.702E-2</v>
      </c>
    </row>
    <row r="11" spans="1:12" ht="15.75" thickBot="1" x14ac:dyDescent="0.3">
      <c r="C11" s="1059"/>
      <c r="D11" s="44" t="s">
        <v>656</v>
      </c>
      <c r="E11" s="44" t="s">
        <v>723</v>
      </c>
      <c r="F11" s="152">
        <v>1.9230000000000001E-2</v>
      </c>
      <c r="G11" s="153">
        <v>1.9230000000000001E-2</v>
      </c>
      <c r="H11" s="865">
        <v>94</v>
      </c>
      <c r="I11" s="865">
        <v>86</v>
      </c>
      <c r="J11" s="865">
        <v>4</v>
      </c>
      <c r="K11" s="865">
        <v>0</v>
      </c>
      <c r="L11" s="153">
        <v>2.9590000000000002E-2</v>
      </c>
    </row>
    <row r="12" spans="1:12" ht="15.75" thickBot="1" x14ac:dyDescent="0.3">
      <c r="C12" s="1059"/>
      <c r="D12" s="44" t="s">
        <v>657</v>
      </c>
      <c r="E12" s="44" t="s">
        <v>724</v>
      </c>
      <c r="F12" s="152">
        <v>0</v>
      </c>
      <c r="G12" s="153">
        <v>6.7960000000000007E-2</v>
      </c>
      <c r="H12" s="865">
        <v>1</v>
      </c>
      <c r="I12" s="865">
        <v>1</v>
      </c>
      <c r="J12" s="865">
        <v>0</v>
      </c>
      <c r="K12" s="865">
        <v>0</v>
      </c>
      <c r="L12" s="153">
        <v>9.7599999999999996E-3</v>
      </c>
    </row>
    <row r="13" spans="1:12" ht="15.75" thickBot="1" x14ac:dyDescent="0.3">
      <c r="C13" s="1059"/>
      <c r="D13" s="44" t="s">
        <v>658</v>
      </c>
      <c r="E13" s="44" t="s">
        <v>725</v>
      </c>
      <c r="F13" s="152">
        <v>0</v>
      </c>
      <c r="G13" s="153">
        <v>0</v>
      </c>
      <c r="H13" s="865">
        <v>0</v>
      </c>
      <c r="I13" s="865">
        <v>0</v>
      </c>
      <c r="J13" s="865">
        <v>0</v>
      </c>
      <c r="K13" s="865">
        <v>0</v>
      </c>
      <c r="L13" s="153">
        <v>0</v>
      </c>
    </row>
    <row r="14" spans="1:12" ht="15.75" thickBot="1" x14ac:dyDescent="0.3">
      <c r="C14" s="1060"/>
      <c r="D14" s="154" t="s">
        <v>659</v>
      </c>
      <c r="E14" s="154" t="s">
        <v>726</v>
      </c>
      <c r="F14" s="155">
        <v>1</v>
      </c>
      <c r="G14" s="156">
        <v>1</v>
      </c>
      <c r="H14" s="866">
        <v>11</v>
      </c>
      <c r="I14" s="866">
        <v>0</v>
      </c>
      <c r="J14" s="866">
        <v>0</v>
      </c>
      <c r="K14" s="866">
        <v>0</v>
      </c>
      <c r="L14" s="156">
        <v>0</v>
      </c>
    </row>
    <row r="15" spans="1:12" ht="16.5" thickTop="1" thickBot="1" x14ac:dyDescent="0.3">
      <c r="C15" s="1058" t="s">
        <v>727</v>
      </c>
      <c r="D15" s="44" t="s">
        <v>652</v>
      </c>
      <c r="E15" s="44" t="s">
        <v>719</v>
      </c>
      <c r="F15" s="152">
        <v>6.9000000000000008E-4</v>
      </c>
      <c r="G15" s="153">
        <v>5.9999999999999995E-4</v>
      </c>
      <c r="H15" s="865">
        <v>7</v>
      </c>
      <c r="I15" s="865">
        <v>6</v>
      </c>
      <c r="J15" s="865">
        <v>0</v>
      </c>
      <c r="K15" s="865">
        <v>0</v>
      </c>
      <c r="L15" s="153">
        <v>2.0699999999999998E-3</v>
      </c>
    </row>
    <row r="16" spans="1:12" ht="15.75" thickBot="1" x14ac:dyDescent="0.3">
      <c r="C16" s="1059"/>
      <c r="D16" s="44" t="s">
        <v>653</v>
      </c>
      <c r="E16" s="44" t="s">
        <v>720</v>
      </c>
      <c r="F16" s="152">
        <v>1.56E-3</v>
      </c>
      <c r="G16" s="153">
        <v>1.56E-3</v>
      </c>
      <c r="H16" s="865">
        <v>0</v>
      </c>
      <c r="I16" s="865">
        <v>0</v>
      </c>
      <c r="J16" s="865">
        <v>0</v>
      </c>
      <c r="K16" s="865">
        <v>0</v>
      </c>
      <c r="L16" s="153">
        <v>0</v>
      </c>
    </row>
    <row r="17" spans="3:12" ht="15.75" thickBot="1" x14ac:dyDescent="0.3">
      <c r="C17" s="1059"/>
      <c r="D17" s="44" t="s">
        <v>654</v>
      </c>
      <c r="E17" s="44" t="s">
        <v>721</v>
      </c>
      <c r="F17" s="152">
        <v>4.2500000000000003E-3</v>
      </c>
      <c r="G17" s="153">
        <v>3.6700000000000001E-3</v>
      </c>
      <c r="H17" s="865">
        <v>105</v>
      </c>
      <c r="I17" s="865">
        <v>99</v>
      </c>
      <c r="J17" s="865">
        <v>2</v>
      </c>
      <c r="K17" s="865">
        <v>0</v>
      </c>
      <c r="L17" s="153">
        <v>6.9199999999999991E-3</v>
      </c>
    </row>
    <row r="18" spans="3:12" ht="15.75" thickBot="1" x14ac:dyDescent="0.3">
      <c r="C18" s="1059"/>
      <c r="D18" s="44" t="s">
        <v>655</v>
      </c>
      <c r="E18" s="44" t="s">
        <v>722</v>
      </c>
      <c r="F18" s="152">
        <v>5.3600000000000002E-3</v>
      </c>
      <c r="G18" s="153">
        <v>5.3600000000000002E-3</v>
      </c>
      <c r="H18" s="865">
        <v>5</v>
      </c>
      <c r="I18" s="865">
        <v>15</v>
      </c>
      <c r="J18" s="865">
        <v>0</v>
      </c>
      <c r="K18" s="865">
        <v>0</v>
      </c>
      <c r="L18" s="153">
        <v>1.32E-2</v>
      </c>
    </row>
    <row r="19" spans="3:12" ht="15.75" thickBot="1" x14ac:dyDescent="0.3">
      <c r="C19" s="1059"/>
      <c r="D19" s="44" t="s">
        <v>656</v>
      </c>
      <c r="E19" s="44" t="s">
        <v>723</v>
      </c>
      <c r="F19" s="152">
        <v>1.4379999999999999E-2</v>
      </c>
      <c r="G19" s="153">
        <v>1.482E-2</v>
      </c>
      <c r="H19" s="865">
        <v>38</v>
      </c>
      <c r="I19" s="865">
        <v>29</v>
      </c>
      <c r="J19" s="865">
        <v>2</v>
      </c>
      <c r="K19" s="865">
        <v>0</v>
      </c>
      <c r="L19" s="153">
        <v>2.0950000000000003E-2</v>
      </c>
    </row>
    <row r="20" spans="3:12" ht="15.75" thickBot="1" x14ac:dyDescent="0.3">
      <c r="C20" s="1059"/>
      <c r="D20" s="44" t="s">
        <v>657</v>
      </c>
      <c r="E20" s="44" t="s">
        <v>724</v>
      </c>
      <c r="F20" s="152">
        <v>4.088E-2</v>
      </c>
      <c r="G20" s="153">
        <v>4.7370000000000002E-2</v>
      </c>
      <c r="H20" s="865">
        <v>11</v>
      </c>
      <c r="I20" s="865">
        <v>10</v>
      </c>
      <c r="J20" s="865">
        <v>1</v>
      </c>
      <c r="K20" s="865">
        <v>0</v>
      </c>
      <c r="L20" s="153">
        <v>4.3019999999999996E-2</v>
      </c>
    </row>
    <row r="21" spans="3:12" ht="15.75" thickBot="1" x14ac:dyDescent="0.3">
      <c r="C21" s="1059"/>
      <c r="D21" s="44" t="s">
        <v>658</v>
      </c>
      <c r="E21" s="44" t="s">
        <v>725</v>
      </c>
      <c r="F21" s="152">
        <v>0.16478000000000001</v>
      </c>
      <c r="G21" s="153">
        <v>0.25242000000000003</v>
      </c>
      <c r="H21" s="865">
        <v>3</v>
      </c>
      <c r="I21" s="865">
        <v>2</v>
      </c>
      <c r="J21" s="865">
        <v>1</v>
      </c>
      <c r="K21" s="865">
        <v>0</v>
      </c>
      <c r="L21" s="153">
        <v>0.32238</v>
      </c>
    </row>
    <row r="22" spans="3:12" ht="15.75" thickBot="1" x14ac:dyDescent="0.3">
      <c r="C22" s="1060"/>
      <c r="D22" s="154" t="s">
        <v>659</v>
      </c>
      <c r="E22" s="154" t="s">
        <v>726</v>
      </c>
      <c r="F22" s="155">
        <v>1</v>
      </c>
      <c r="G22" s="156">
        <v>1</v>
      </c>
      <c r="H22" s="866">
        <v>39</v>
      </c>
      <c r="I22" s="866">
        <v>29</v>
      </c>
      <c r="J22" s="866">
        <v>29</v>
      </c>
      <c r="K22" s="866">
        <v>0</v>
      </c>
      <c r="L22" s="156">
        <v>0</v>
      </c>
    </row>
    <row r="23" spans="3:12" ht="19.5" thickTop="1" thickBot="1" x14ac:dyDescent="0.3">
      <c r="C23" s="1057" t="s">
        <v>730</v>
      </c>
      <c r="D23" s="1057"/>
      <c r="E23" s="1057"/>
      <c r="F23" s="1057"/>
      <c r="G23" s="1057"/>
      <c r="H23" s="1057"/>
      <c r="I23" s="1057"/>
      <c r="J23" s="1057"/>
      <c r="K23" s="1057"/>
      <c r="L23" s="1057"/>
    </row>
    <row r="24" spans="3:12" ht="28.5" customHeight="1" thickTop="1" thickBot="1" x14ac:dyDescent="0.3">
      <c r="C24" s="970" t="s">
        <v>711</v>
      </c>
      <c r="D24" s="970" t="s">
        <v>712</v>
      </c>
      <c r="E24" s="970" t="s">
        <v>713</v>
      </c>
      <c r="F24" s="970" t="s">
        <v>714</v>
      </c>
      <c r="G24" s="970" t="s">
        <v>715</v>
      </c>
      <c r="H24" s="969" t="s">
        <v>646</v>
      </c>
      <c r="I24" s="969"/>
      <c r="J24" s="970" t="s">
        <v>1140</v>
      </c>
      <c r="K24" s="970" t="s">
        <v>1139</v>
      </c>
      <c r="L24" s="970" t="s">
        <v>716</v>
      </c>
    </row>
    <row r="25" spans="3:12" ht="46.5" thickTop="1" thickBot="1" x14ac:dyDescent="0.3">
      <c r="C25" s="917"/>
      <c r="D25" s="917"/>
      <c r="E25" s="917"/>
      <c r="F25" s="917"/>
      <c r="G25" s="917"/>
      <c r="H25" s="332" t="s">
        <v>717</v>
      </c>
      <c r="I25" s="332" t="s">
        <v>718</v>
      </c>
      <c r="J25" s="917"/>
      <c r="K25" s="917"/>
      <c r="L25" s="917"/>
    </row>
    <row r="26" spans="3:12" ht="16.5" thickTop="1" thickBot="1" x14ac:dyDescent="0.3">
      <c r="C26" s="1058" t="s">
        <v>727</v>
      </c>
      <c r="D26" s="44" t="s">
        <v>652</v>
      </c>
      <c r="E26" s="44" t="s">
        <v>719</v>
      </c>
      <c r="F26" s="152">
        <v>8.1000000000000006E-4</v>
      </c>
      <c r="G26" s="153">
        <v>7.3999999999999999E-4</v>
      </c>
      <c r="H26" s="865">
        <v>20</v>
      </c>
      <c r="I26" s="865">
        <v>20</v>
      </c>
      <c r="J26" s="865">
        <v>0</v>
      </c>
      <c r="K26" s="865">
        <v>0</v>
      </c>
      <c r="L26" s="153">
        <v>2E-3</v>
      </c>
    </row>
    <row r="27" spans="3:12" ht="15.75" thickBot="1" x14ac:dyDescent="0.3">
      <c r="C27" s="1059"/>
      <c r="D27" s="44" t="s">
        <v>653</v>
      </c>
      <c r="E27" s="44" t="s">
        <v>720</v>
      </c>
      <c r="F27" s="152">
        <v>1.83E-3</v>
      </c>
      <c r="G27" s="153">
        <v>1.6900000000000001E-3</v>
      </c>
      <c r="H27" s="865">
        <v>54</v>
      </c>
      <c r="I27" s="865">
        <v>57</v>
      </c>
      <c r="J27" s="865">
        <v>1</v>
      </c>
      <c r="K27" s="865">
        <v>0</v>
      </c>
      <c r="L27" s="153">
        <v>9.8999999999999999E-4</v>
      </c>
    </row>
    <row r="28" spans="3:12" ht="15.75" thickBot="1" x14ac:dyDescent="0.3">
      <c r="C28" s="1059"/>
      <c r="D28" s="44" t="s">
        <v>654</v>
      </c>
      <c r="E28" s="44" t="s">
        <v>721</v>
      </c>
      <c r="F28" s="152">
        <v>3.0999999999999999E-3</v>
      </c>
      <c r="G28" s="153">
        <v>3.0399999999999997E-3</v>
      </c>
      <c r="H28" s="865">
        <v>48</v>
      </c>
      <c r="I28" s="865">
        <v>53</v>
      </c>
      <c r="J28" s="865">
        <v>1</v>
      </c>
      <c r="K28" s="865">
        <v>1</v>
      </c>
      <c r="L28" s="153">
        <v>5.2300000000000003E-3</v>
      </c>
    </row>
    <row r="29" spans="3:12" ht="15.75" thickBot="1" x14ac:dyDescent="0.3">
      <c r="C29" s="1059"/>
      <c r="D29" s="44" t="s">
        <v>655</v>
      </c>
      <c r="E29" s="44" t="s">
        <v>722</v>
      </c>
      <c r="F29" s="152">
        <v>6.1900000000000002E-3</v>
      </c>
      <c r="G29" s="153">
        <v>6.5900000000000004E-3</v>
      </c>
      <c r="H29" s="865">
        <v>43</v>
      </c>
      <c r="I29" s="865">
        <v>49</v>
      </c>
      <c r="J29" s="865">
        <v>2</v>
      </c>
      <c r="K29" s="865">
        <v>0</v>
      </c>
      <c r="L29" s="153">
        <v>1.0149999999999999E-2</v>
      </c>
    </row>
    <row r="30" spans="3:12" ht="15.75" thickBot="1" x14ac:dyDescent="0.3">
      <c r="C30" s="1059"/>
      <c r="D30" s="44" t="s">
        <v>656</v>
      </c>
      <c r="E30" s="44" t="s">
        <v>723</v>
      </c>
      <c r="F30" s="152">
        <v>1.3819999999999999E-2</v>
      </c>
      <c r="G30" s="153">
        <v>1.1859999999999999E-2</v>
      </c>
      <c r="H30" s="865">
        <v>23</v>
      </c>
      <c r="I30" s="865">
        <v>22</v>
      </c>
      <c r="J30" s="865">
        <v>2</v>
      </c>
      <c r="K30" s="865">
        <v>0</v>
      </c>
      <c r="L30" s="153">
        <v>2.2099999999999998E-2</v>
      </c>
    </row>
    <row r="31" spans="3:12" ht="15.75" thickBot="1" x14ac:dyDescent="0.3">
      <c r="C31" s="1059"/>
      <c r="D31" s="44" t="s">
        <v>657</v>
      </c>
      <c r="E31" s="44" t="s">
        <v>724</v>
      </c>
      <c r="F31" s="152">
        <v>3.8519999999999999E-2</v>
      </c>
      <c r="G31" s="153">
        <v>4.3070000000000004E-2</v>
      </c>
      <c r="H31" s="865">
        <v>71</v>
      </c>
      <c r="I31" s="865">
        <v>52</v>
      </c>
      <c r="J31" s="865">
        <v>9</v>
      </c>
      <c r="K31" s="865">
        <v>4</v>
      </c>
      <c r="L31" s="153">
        <v>6.318E-2</v>
      </c>
    </row>
    <row r="32" spans="3:12" ht="15.75" thickBot="1" x14ac:dyDescent="0.3">
      <c r="C32" s="1059"/>
      <c r="D32" s="44" t="s">
        <v>658</v>
      </c>
      <c r="E32" s="44" t="s">
        <v>725</v>
      </c>
      <c r="F32" s="152">
        <v>0.23063</v>
      </c>
      <c r="G32" s="153">
        <v>0.23063</v>
      </c>
      <c r="H32" s="865">
        <v>4</v>
      </c>
      <c r="I32" s="865">
        <v>6</v>
      </c>
      <c r="J32" s="865">
        <v>2</v>
      </c>
      <c r="K32" s="865">
        <v>2</v>
      </c>
      <c r="L32" s="153">
        <v>0.38197999999999999</v>
      </c>
    </row>
    <row r="33" spans="3:12" ht="15.75" thickBot="1" x14ac:dyDescent="0.3">
      <c r="C33" s="1060"/>
      <c r="D33" s="154" t="s">
        <v>659</v>
      </c>
      <c r="E33" s="154" t="s">
        <v>726</v>
      </c>
      <c r="F33" s="155">
        <v>1</v>
      </c>
      <c r="G33" s="156">
        <v>1</v>
      </c>
      <c r="H33" s="866">
        <v>6</v>
      </c>
      <c r="I33" s="866">
        <v>11</v>
      </c>
      <c r="J33" s="866">
        <v>11</v>
      </c>
      <c r="K33" s="866">
        <v>5</v>
      </c>
      <c r="L33" s="156">
        <v>0</v>
      </c>
    </row>
    <row r="34" spans="3:12" ht="16.5" thickTop="1" thickBot="1" x14ac:dyDescent="0.3">
      <c r="C34" s="1058" t="s">
        <v>731</v>
      </c>
      <c r="D34" s="44" t="s">
        <v>652</v>
      </c>
      <c r="E34" s="44" t="s">
        <v>719</v>
      </c>
      <c r="F34" s="152">
        <v>1.2099999999999999E-3</v>
      </c>
      <c r="G34" s="153">
        <v>1.7499999999999998E-3</v>
      </c>
      <c r="H34" s="157">
        <v>7643</v>
      </c>
      <c r="I34" s="157">
        <v>7993</v>
      </c>
      <c r="J34" s="157">
        <v>37</v>
      </c>
      <c r="K34" s="157">
        <v>7</v>
      </c>
      <c r="L34" s="153">
        <v>1.7469999999999999E-2</v>
      </c>
    </row>
    <row r="35" spans="3:12" ht="15.75" thickBot="1" x14ac:dyDescent="0.3">
      <c r="C35" s="1059"/>
      <c r="D35" s="44" t="s">
        <v>653</v>
      </c>
      <c r="E35" s="44" t="s">
        <v>720</v>
      </c>
      <c r="F35" s="152">
        <v>2.2799999999999999E-3</v>
      </c>
      <c r="G35" s="153">
        <v>2.2799999999999999E-3</v>
      </c>
      <c r="H35" s="157">
        <v>1</v>
      </c>
      <c r="I35" s="157">
        <v>0</v>
      </c>
      <c r="J35" s="157">
        <v>0</v>
      </c>
      <c r="K35" s="157">
        <v>0</v>
      </c>
      <c r="L35" s="153">
        <v>0</v>
      </c>
    </row>
    <row r="36" spans="3:12" ht="15.75" thickBot="1" x14ac:dyDescent="0.3">
      <c r="C36" s="1059"/>
      <c r="D36" s="44" t="s">
        <v>654</v>
      </c>
      <c r="E36" s="44" t="s">
        <v>721</v>
      </c>
      <c r="F36" s="152">
        <v>2.97E-3</v>
      </c>
      <c r="G36" s="153">
        <v>6.4700000000000001E-3</v>
      </c>
      <c r="H36" s="157">
        <v>3950</v>
      </c>
      <c r="I36" s="157">
        <v>10302</v>
      </c>
      <c r="J36" s="157">
        <v>46</v>
      </c>
      <c r="K36" s="157">
        <v>35</v>
      </c>
      <c r="L36" s="153">
        <v>6.62E-3</v>
      </c>
    </row>
    <row r="37" spans="3:12" ht="15.75" thickBot="1" x14ac:dyDescent="0.3">
      <c r="C37" s="1059"/>
      <c r="D37" s="44" t="s">
        <v>655</v>
      </c>
      <c r="E37" s="44" t="s">
        <v>722</v>
      </c>
      <c r="F37" s="152">
        <v>5.0600000000000003E-3</v>
      </c>
      <c r="G37" s="153">
        <v>1.1160000000000002E-2</v>
      </c>
      <c r="H37" s="157">
        <v>5684</v>
      </c>
      <c r="I37" s="157">
        <v>3533</v>
      </c>
      <c r="J37" s="157">
        <v>13</v>
      </c>
      <c r="K37" s="157">
        <v>0</v>
      </c>
      <c r="L37" s="153">
        <v>1.2659999999999999E-2</v>
      </c>
    </row>
    <row r="38" spans="3:12" ht="15.75" thickBot="1" x14ac:dyDescent="0.3">
      <c r="C38" s="1059"/>
      <c r="D38" s="44" t="s">
        <v>656</v>
      </c>
      <c r="E38" s="44" t="s">
        <v>723</v>
      </c>
      <c r="F38" s="152">
        <v>1.2279999999999999E-2</v>
      </c>
      <c r="G38" s="153">
        <v>2.605E-2</v>
      </c>
      <c r="H38" s="157">
        <v>8876</v>
      </c>
      <c r="I38" s="157">
        <v>5134</v>
      </c>
      <c r="J38" s="157">
        <v>37</v>
      </c>
      <c r="K38" s="157">
        <v>0</v>
      </c>
      <c r="L38" s="153">
        <v>2.2200000000000001E-2</v>
      </c>
    </row>
    <row r="39" spans="3:12" ht="15.75" thickBot="1" x14ac:dyDescent="0.3">
      <c r="C39" s="1059"/>
      <c r="D39" s="44" t="s">
        <v>657</v>
      </c>
      <c r="E39" s="44" t="s">
        <v>724</v>
      </c>
      <c r="F39" s="152">
        <v>4.2369999999999998E-2</v>
      </c>
      <c r="G39" s="153">
        <v>0.10615999999999999</v>
      </c>
      <c r="H39" s="157">
        <v>6043</v>
      </c>
      <c r="I39" s="157">
        <v>6020</v>
      </c>
      <c r="J39" s="157">
        <v>180</v>
      </c>
      <c r="K39" s="157">
        <v>3</v>
      </c>
      <c r="L39" s="153">
        <v>5.9560000000000002E-2</v>
      </c>
    </row>
    <row r="40" spans="3:12" ht="15.75" thickBot="1" x14ac:dyDescent="0.3">
      <c r="C40" s="1059"/>
      <c r="D40" s="44" t="s">
        <v>658</v>
      </c>
      <c r="E40" s="44" t="s">
        <v>725</v>
      </c>
      <c r="F40" s="152">
        <v>0.18777000000000002</v>
      </c>
      <c r="G40" s="153">
        <v>0.5494</v>
      </c>
      <c r="H40" s="157">
        <v>3270</v>
      </c>
      <c r="I40" s="157">
        <v>3556</v>
      </c>
      <c r="J40" s="157">
        <v>1225</v>
      </c>
      <c r="K40" s="157">
        <v>149</v>
      </c>
      <c r="L40" s="153">
        <v>0.33832000000000001</v>
      </c>
    </row>
    <row r="41" spans="3:12" ht="15.75" thickBot="1" x14ac:dyDescent="0.3">
      <c r="C41" s="1060"/>
      <c r="D41" s="154" t="s">
        <v>659</v>
      </c>
      <c r="E41" s="154" t="s">
        <v>726</v>
      </c>
      <c r="F41" s="155">
        <v>1</v>
      </c>
      <c r="G41" s="156">
        <v>1</v>
      </c>
      <c r="H41" s="47">
        <v>6140</v>
      </c>
      <c r="I41" s="47">
        <v>5177</v>
      </c>
      <c r="J41" s="47">
        <v>5156</v>
      </c>
      <c r="K41" s="47">
        <v>0</v>
      </c>
      <c r="L41" s="156">
        <v>0</v>
      </c>
    </row>
    <row r="42" spans="3:12" ht="16.5" thickTop="1" thickBot="1" x14ac:dyDescent="0.3">
      <c r="C42" s="1058" t="s">
        <v>1141</v>
      </c>
      <c r="D42" s="44" t="s">
        <v>652</v>
      </c>
      <c r="E42" s="44" t="s">
        <v>719</v>
      </c>
      <c r="F42" s="152">
        <v>9.3999999999999997E-4</v>
      </c>
      <c r="G42" s="153">
        <v>7.2999999999999996E-4</v>
      </c>
      <c r="H42" s="157">
        <v>1268</v>
      </c>
      <c r="I42" s="157">
        <v>1347</v>
      </c>
      <c r="J42" s="157">
        <v>4</v>
      </c>
      <c r="K42" s="157">
        <v>2</v>
      </c>
      <c r="L42" s="153">
        <v>1.67E-3</v>
      </c>
    </row>
    <row r="43" spans="3:12" ht="15.75" thickBot="1" x14ac:dyDescent="0.3">
      <c r="C43" s="1059"/>
      <c r="D43" s="44" t="s">
        <v>653</v>
      </c>
      <c r="E43" s="44" t="s">
        <v>720</v>
      </c>
      <c r="F43" s="152">
        <v>0</v>
      </c>
      <c r="G43" s="153">
        <v>0</v>
      </c>
      <c r="H43" s="865">
        <v>0</v>
      </c>
      <c r="I43" s="865">
        <v>0</v>
      </c>
      <c r="J43" s="865">
        <v>0</v>
      </c>
      <c r="K43" s="865">
        <v>0</v>
      </c>
      <c r="L43" s="153">
        <v>0</v>
      </c>
    </row>
    <row r="44" spans="3:12" ht="15.75" thickBot="1" x14ac:dyDescent="0.3">
      <c r="C44" s="1059"/>
      <c r="D44" s="44" t="s">
        <v>654</v>
      </c>
      <c r="E44" s="44" t="s">
        <v>721</v>
      </c>
      <c r="F44" s="152">
        <v>3.1700000000000001E-3</v>
      </c>
      <c r="G44" s="153">
        <v>3.2000000000000002E-3</v>
      </c>
      <c r="H44" s="865">
        <v>1233</v>
      </c>
      <c r="I44" s="865">
        <v>1324</v>
      </c>
      <c r="J44" s="865">
        <v>3</v>
      </c>
      <c r="K44" s="865">
        <v>1</v>
      </c>
      <c r="L44" s="153">
        <v>6.5300000000000002E-3</v>
      </c>
    </row>
    <row r="45" spans="3:12" ht="15.75" thickBot="1" x14ac:dyDescent="0.3">
      <c r="C45" s="1059"/>
      <c r="D45" s="44" t="s">
        <v>655</v>
      </c>
      <c r="E45" s="44" t="s">
        <v>722</v>
      </c>
      <c r="F45" s="152">
        <v>5.0600000000000003E-3</v>
      </c>
      <c r="G45" s="153">
        <v>5.0600000000000003E-3</v>
      </c>
      <c r="H45" s="865">
        <v>135</v>
      </c>
      <c r="I45" s="865">
        <v>411</v>
      </c>
      <c r="J45" s="865">
        <v>0</v>
      </c>
      <c r="K45" s="865">
        <v>0</v>
      </c>
      <c r="L45" s="153">
        <v>1.2659999999999999E-2</v>
      </c>
    </row>
    <row r="46" spans="3:12" ht="15.75" thickBot="1" x14ac:dyDescent="0.3">
      <c r="C46" s="1059"/>
      <c r="D46" s="44" t="s">
        <v>656</v>
      </c>
      <c r="E46" s="44" t="s">
        <v>723</v>
      </c>
      <c r="F46" s="152">
        <v>1.2199999999999999E-2</v>
      </c>
      <c r="G46" s="153">
        <v>1.37E-2</v>
      </c>
      <c r="H46" s="157">
        <v>1370</v>
      </c>
      <c r="I46" s="157">
        <v>957</v>
      </c>
      <c r="J46" s="157">
        <v>11</v>
      </c>
      <c r="K46" s="157">
        <v>5</v>
      </c>
      <c r="L46" s="153">
        <v>2.0279999999999999E-2</v>
      </c>
    </row>
    <row r="47" spans="3:12" ht="15.75" thickBot="1" x14ac:dyDescent="0.3">
      <c r="C47" s="1059"/>
      <c r="D47" s="44" t="s">
        <v>657</v>
      </c>
      <c r="E47" s="44" t="s">
        <v>724</v>
      </c>
      <c r="F47" s="152">
        <v>4.3860000000000003E-2</v>
      </c>
      <c r="G47" s="153">
        <v>5.3310000000000003E-2</v>
      </c>
      <c r="H47" s="865">
        <v>735</v>
      </c>
      <c r="I47" s="865">
        <v>768</v>
      </c>
      <c r="J47" s="865">
        <v>15</v>
      </c>
      <c r="K47" s="865">
        <v>0</v>
      </c>
      <c r="L47" s="153">
        <v>6.2359999999999999E-2</v>
      </c>
    </row>
    <row r="48" spans="3:12" ht="15.75" thickBot="1" x14ac:dyDescent="0.3">
      <c r="C48" s="1059"/>
      <c r="D48" s="44" t="s">
        <v>658</v>
      </c>
      <c r="E48" s="44" t="s">
        <v>725</v>
      </c>
      <c r="F48" s="152">
        <v>0.17212</v>
      </c>
      <c r="G48" s="153">
        <v>0.26974999999999999</v>
      </c>
      <c r="H48" s="865">
        <v>255</v>
      </c>
      <c r="I48" s="865">
        <v>219</v>
      </c>
      <c r="J48" s="865">
        <v>29</v>
      </c>
      <c r="K48" s="865">
        <v>0</v>
      </c>
      <c r="L48" s="153">
        <v>0.31228</v>
      </c>
    </row>
    <row r="49" spans="3:12" ht="15.75" thickBot="1" x14ac:dyDescent="0.3">
      <c r="C49" s="1060"/>
      <c r="D49" s="154" t="s">
        <v>659</v>
      </c>
      <c r="E49" s="154" t="s">
        <v>726</v>
      </c>
      <c r="F49" s="155">
        <v>1</v>
      </c>
      <c r="G49" s="156">
        <v>1</v>
      </c>
      <c r="H49" s="866">
        <v>375</v>
      </c>
      <c r="I49" s="866">
        <v>302</v>
      </c>
      <c r="J49" s="866">
        <v>299</v>
      </c>
      <c r="K49" s="866">
        <v>0</v>
      </c>
      <c r="L49" s="156">
        <v>0</v>
      </c>
    </row>
    <row r="50" spans="3:12" ht="16.5" thickTop="1" thickBot="1" x14ac:dyDescent="0.3">
      <c r="C50" s="1058" t="s">
        <v>732</v>
      </c>
      <c r="D50" s="44" t="s">
        <v>652</v>
      </c>
      <c r="E50" s="44" t="s">
        <v>719</v>
      </c>
      <c r="F50" s="152">
        <v>0</v>
      </c>
      <c r="G50" s="153">
        <v>0</v>
      </c>
      <c r="H50" s="865">
        <v>0</v>
      </c>
      <c r="I50" s="865">
        <v>0</v>
      </c>
      <c r="J50" s="865">
        <v>0</v>
      </c>
      <c r="K50" s="865">
        <v>0</v>
      </c>
      <c r="L50" s="153">
        <v>0</v>
      </c>
    </row>
    <row r="51" spans="3:12" ht="15.75" thickBot="1" x14ac:dyDescent="0.3">
      <c r="C51" s="1059"/>
      <c r="D51" s="44" t="s">
        <v>653</v>
      </c>
      <c r="E51" s="44" t="s">
        <v>720</v>
      </c>
      <c r="F51" s="152">
        <v>1.5399999999999999E-3</v>
      </c>
      <c r="G51" s="153">
        <v>1.5399999999999999E-3</v>
      </c>
      <c r="H51" s="865">
        <v>1</v>
      </c>
      <c r="I51" s="865">
        <v>0</v>
      </c>
      <c r="J51" s="865">
        <v>0</v>
      </c>
      <c r="K51" s="865">
        <v>0</v>
      </c>
      <c r="L51" s="153">
        <v>0</v>
      </c>
    </row>
    <row r="52" spans="3:12" ht="15.75" thickBot="1" x14ac:dyDescent="0.3">
      <c r="C52" s="1059"/>
      <c r="D52" s="44" t="s">
        <v>654</v>
      </c>
      <c r="E52" s="44" t="s">
        <v>721</v>
      </c>
      <c r="F52" s="152">
        <v>3.8700000000000002E-3</v>
      </c>
      <c r="G52" s="153">
        <v>7.7099999999999998E-3</v>
      </c>
      <c r="H52" s="865">
        <v>752</v>
      </c>
      <c r="I52" s="865">
        <v>813</v>
      </c>
      <c r="J52" s="865">
        <v>0</v>
      </c>
      <c r="K52" s="865">
        <v>0</v>
      </c>
      <c r="L52" s="153">
        <v>6.0799999999999995E-3</v>
      </c>
    </row>
    <row r="53" spans="3:12" ht="15.75" thickBot="1" x14ac:dyDescent="0.3">
      <c r="C53" s="1059"/>
      <c r="D53" s="44" t="s">
        <v>655</v>
      </c>
      <c r="E53" s="44" t="s">
        <v>722</v>
      </c>
      <c r="F53" s="152">
        <v>6.5799999999999999E-3</v>
      </c>
      <c r="G53" s="153">
        <v>1.3520000000000001E-2</v>
      </c>
      <c r="H53" s="865">
        <v>550</v>
      </c>
      <c r="I53" s="865">
        <v>578</v>
      </c>
      <c r="J53" s="865">
        <v>0</v>
      </c>
      <c r="K53" s="865">
        <v>0</v>
      </c>
      <c r="L53" s="153">
        <v>1.1379999999999999E-2</v>
      </c>
    </row>
    <row r="54" spans="3:12" ht="15.75" thickBot="1" x14ac:dyDescent="0.3">
      <c r="C54" s="1059"/>
      <c r="D54" s="44" t="s">
        <v>656</v>
      </c>
      <c r="E54" s="44" t="s">
        <v>723</v>
      </c>
      <c r="F54" s="152">
        <v>1.866E-2</v>
      </c>
      <c r="G54" s="153">
        <v>3.5060000000000001E-2</v>
      </c>
      <c r="H54" s="157">
        <v>2633</v>
      </c>
      <c r="I54" s="157">
        <v>2880</v>
      </c>
      <c r="J54" s="157">
        <v>6</v>
      </c>
      <c r="K54" s="157">
        <v>0</v>
      </c>
      <c r="L54" s="153">
        <v>2.2400000000000003E-2</v>
      </c>
    </row>
    <row r="55" spans="3:12" ht="15.75" thickBot="1" x14ac:dyDescent="0.3">
      <c r="C55" s="1059"/>
      <c r="D55" s="44" t="s">
        <v>657</v>
      </c>
      <c r="E55" s="44" t="s">
        <v>724</v>
      </c>
      <c r="F55" s="152">
        <v>4.9919999999999999E-2</v>
      </c>
      <c r="G55" s="153">
        <v>0.10228999999999999</v>
      </c>
      <c r="H55" s="157">
        <v>5312</v>
      </c>
      <c r="I55" s="157">
        <v>3552</v>
      </c>
      <c r="J55" s="157">
        <v>4</v>
      </c>
      <c r="K55" s="157">
        <v>0</v>
      </c>
      <c r="L55" s="153">
        <v>5.586E-2</v>
      </c>
    </row>
    <row r="56" spans="3:12" ht="15.75" thickBot="1" x14ac:dyDescent="0.3">
      <c r="C56" s="1059"/>
      <c r="D56" s="44" t="s">
        <v>658</v>
      </c>
      <c r="E56" s="44" t="s">
        <v>725</v>
      </c>
      <c r="F56" s="152">
        <v>0.14361000000000002</v>
      </c>
      <c r="G56" s="153">
        <v>0.29364999999999997</v>
      </c>
      <c r="H56" s="157">
        <v>189</v>
      </c>
      <c r="I56" s="157">
        <v>144</v>
      </c>
      <c r="J56" s="157">
        <v>0</v>
      </c>
      <c r="K56" s="157">
        <v>0</v>
      </c>
      <c r="L56" s="153">
        <v>0.20236999999999999</v>
      </c>
    </row>
    <row r="57" spans="3:12" ht="15.75" thickBot="1" x14ac:dyDescent="0.3">
      <c r="C57" s="1060"/>
      <c r="D57" s="154" t="s">
        <v>659</v>
      </c>
      <c r="E57" s="154" t="s">
        <v>726</v>
      </c>
      <c r="F57" s="155">
        <v>1</v>
      </c>
      <c r="G57" s="156">
        <v>1</v>
      </c>
      <c r="H57" s="47">
        <v>678</v>
      </c>
      <c r="I57" s="47">
        <v>574</v>
      </c>
      <c r="J57" s="47">
        <v>752</v>
      </c>
      <c r="K57" s="47">
        <v>0</v>
      </c>
      <c r="L57" s="156">
        <v>0</v>
      </c>
    </row>
    <row r="58" spans="3:12" ht="16.5" thickTop="1" thickBot="1" x14ac:dyDescent="0.3">
      <c r="C58" s="1058" t="s">
        <v>733</v>
      </c>
      <c r="D58" s="44" t="s">
        <v>652</v>
      </c>
      <c r="E58" s="44" t="s">
        <v>719</v>
      </c>
      <c r="F58" s="152">
        <v>6.8000000000000005E-4</v>
      </c>
      <c r="G58" s="153">
        <v>7.9000000000000001E-4</v>
      </c>
      <c r="H58" s="157">
        <v>111591</v>
      </c>
      <c r="I58" s="157">
        <v>419102</v>
      </c>
      <c r="J58" s="157">
        <v>31</v>
      </c>
      <c r="K58" s="157">
        <v>0</v>
      </c>
      <c r="L58" s="153">
        <v>5.8E-4</v>
      </c>
    </row>
    <row r="59" spans="3:12" ht="15.75" thickBot="1" x14ac:dyDescent="0.3">
      <c r="C59" s="1059"/>
      <c r="D59" s="44" t="s">
        <v>653</v>
      </c>
      <c r="E59" s="44" t="s">
        <v>720</v>
      </c>
      <c r="F59" s="152">
        <v>2.0300000000000001E-3</v>
      </c>
      <c r="G59" s="153">
        <v>2E-3</v>
      </c>
      <c r="H59" s="157">
        <v>52338</v>
      </c>
      <c r="I59" s="157">
        <v>17159</v>
      </c>
      <c r="J59" s="157">
        <v>6</v>
      </c>
      <c r="K59" s="157">
        <v>0</v>
      </c>
      <c r="L59" s="153">
        <v>2.0599999999999998E-3</v>
      </c>
    </row>
    <row r="60" spans="3:12" ht="15.75" thickBot="1" x14ac:dyDescent="0.3">
      <c r="C60" s="1059"/>
      <c r="D60" s="44" t="s">
        <v>654</v>
      </c>
      <c r="E60" s="44" t="s">
        <v>721</v>
      </c>
      <c r="F60" s="152">
        <v>3.5799999999999998E-3</v>
      </c>
      <c r="G60" s="153">
        <v>3.7000000000000002E-3</v>
      </c>
      <c r="H60" s="157">
        <v>85889</v>
      </c>
      <c r="I60" s="157">
        <v>66477</v>
      </c>
      <c r="J60" s="157">
        <v>33</v>
      </c>
      <c r="K60" s="157">
        <v>0</v>
      </c>
      <c r="L60" s="153">
        <v>3.6800000000000001E-3</v>
      </c>
    </row>
    <row r="61" spans="3:12" ht="15.75" thickBot="1" x14ac:dyDescent="0.3">
      <c r="C61" s="1059"/>
      <c r="D61" s="44" t="s">
        <v>655</v>
      </c>
      <c r="E61" s="44" t="s">
        <v>722</v>
      </c>
      <c r="F61" s="152">
        <v>6.2599999999999999E-3</v>
      </c>
      <c r="G61" s="153">
        <v>6.2700000000000004E-3</v>
      </c>
      <c r="H61" s="157">
        <v>31394</v>
      </c>
      <c r="I61" s="157">
        <v>10833</v>
      </c>
      <c r="J61" s="157">
        <v>2</v>
      </c>
      <c r="K61" s="157">
        <v>0</v>
      </c>
      <c r="L61" s="153">
        <v>5.8599999999999998E-3</v>
      </c>
    </row>
    <row r="62" spans="3:12" ht="15.75" thickBot="1" x14ac:dyDescent="0.3">
      <c r="C62" s="1059"/>
      <c r="D62" s="44" t="s">
        <v>656</v>
      </c>
      <c r="E62" s="44" t="s">
        <v>723</v>
      </c>
      <c r="F62" s="152">
        <v>1.2789999999999999E-2</v>
      </c>
      <c r="G62" s="153">
        <v>1.4419999999999999E-2</v>
      </c>
      <c r="H62" s="157">
        <v>69822</v>
      </c>
      <c r="I62" s="157">
        <v>52662</v>
      </c>
      <c r="J62" s="157">
        <v>146</v>
      </c>
      <c r="K62" s="157">
        <v>70</v>
      </c>
      <c r="L62" s="153">
        <v>1.337E-2</v>
      </c>
    </row>
    <row r="63" spans="3:12" ht="15.75" thickBot="1" x14ac:dyDescent="0.3">
      <c r="C63" s="1059"/>
      <c r="D63" s="44" t="s">
        <v>657</v>
      </c>
      <c r="E63" s="44" t="s">
        <v>724</v>
      </c>
      <c r="F63" s="152">
        <v>4.6210000000000001E-2</v>
      </c>
      <c r="G63" s="153">
        <v>5.3769999999999998E-2</v>
      </c>
      <c r="H63" s="157">
        <v>46422</v>
      </c>
      <c r="I63" s="157">
        <v>20339</v>
      </c>
      <c r="J63" s="157">
        <v>246</v>
      </c>
      <c r="K63" s="157">
        <v>134</v>
      </c>
      <c r="L63" s="153">
        <v>3.6740000000000002E-2</v>
      </c>
    </row>
    <row r="64" spans="3:12" ht="15.75" thickBot="1" x14ac:dyDescent="0.3">
      <c r="C64" s="1059"/>
      <c r="D64" s="44" t="s">
        <v>658</v>
      </c>
      <c r="E64" s="44" t="s">
        <v>725</v>
      </c>
      <c r="F64" s="152">
        <v>0.11349000000000001</v>
      </c>
      <c r="G64" s="153">
        <v>0.12751999999999999</v>
      </c>
      <c r="H64" s="157">
        <v>1066</v>
      </c>
      <c r="I64" s="157">
        <v>12298</v>
      </c>
      <c r="J64" s="157">
        <v>181</v>
      </c>
      <c r="K64" s="157">
        <v>178</v>
      </c>
      <c r="L64" s="153">
        <v>0.14008999999999999</v>
      </c>
    </row>
    <row r="65" spans="3:12" ht="15.75" thickBot="1" x14ac:dyDescent="0.3">
      <c r="C65" s="1060"/>
      <c r="D65" s="154" t="s">
        <v>659</v>
      </c>
      <c r="E65" s="154" t="s">
        <v>726</v>
      </c>
      <c r="F65" s="155">
        <v>1</v>
      </c>
      <c r="G65" s="156">
        <v>1</v>
      </c>
      <c r="H65" s="47">
        <v>9921</v>
      </c>
      <c r="I65" s="47">
        <v>13574</v>
      </c>
      <c r="J65" s="47">
        <v>18435</v>
      </c>
      <c r="K65" s="47">
        <v>5942</v>
      </c>
      <c r="L65" s="156">
        <v>0</v>
      </c>
    </row>
    <row r="66" spans="3:12" ht="16.5" thickTop="1" thickBot="1" x14ac:dyDescent="0.3">
      <c r="C66" s="1058" t="s">
        <v>734</v>
      </c>
      <c r="D66" s="44" t="s">
        <v>652</v>
      </c>
      <c r="E66" s="44" t="s">
        <v>719</v>
      </c>
      <c r="F66" s="152">
        <v>0</v>
      </c>
      <c r="G66" s="153">
        <v>0</v>
      </c>
      <c r="H66" s="157">
        <v>0</v>
      </c>
      <c r="I66" s="157">
        <v>0</v>
      </c>
      <c r="J66" s="157">
        <v>0</v>
      </c>
      <c r="K66" s="157">
        <v>0</v>
      </c>
      <c r="L66" s="153">
        <v>0</v>
      </c>
    </row>
    <row r="67" spans="3:12" ht="15.75" thickBot="1" x14ac:dyDescent="0.3">
      <c r="C67" s="1059"/>
      <c r="D67" s="44" t="s">
        <v>653</v>
      </c>
      <c r="E67" s="44" t="s">
        <v>720</v>
      </c>
      <c r="F67" s="152">
        <v>2.3899999999999998E-3</v>
      </c>
      <c r="G67" s="153">
        <v>2.0799999999999998E-3</v>
      </c>
      <c r="H67" s="157">
        <v>385545</v>
      </c>
      <c r="I67" s="157">
        <v>87229</v>
      </c>
      <c r="J67" s="157">
        <v>8</v>
      </c>
      <c r="K67" s="157">
        <v>0</v>
      </c>
      <c r="L67" s="153">
        <v>1.2999999999999999E-3</v>
      </c>
    </row>
    <row r="68" spans="3:12" ht="15.75" thickBot="1" x14ac:dyDescent="0.3">
      <c r="C68" s="1059"/>
      <c r="D68" s="44" t="s">
        <v>654</v>
      </c>
      <c r="E68" s="44" t="s">
        <v>721</v>
      </c>
      <c r="F68" s="152">
        <v>3.7000000000000002E-3</v>
      </c>
      <c r="G68" s="153">
        <v>3.9300000000000003E-3</v>
      </c>
      <c r="H68" s="157">
        <v>27255</v>
      </c>
      <c r="I68" s="157">
        <v>375471</v>
      </c>
      <c r="J68" s="157">
        <v>87</v>
      </c>
      <c r="K68" s="157">
        <v>84</v>
      </c>
      <c r="L68" s="153">
        <v>2.0999999999999999E-3</v>
      </c>
    </row>
    <row r="69" spans="3:12" ht="15.75" thickBot="1" x14ac:dyDescent="0.3">
      <c r="C69" s="1059"/>
      <c r="D69" s="44" t="s">
        <v>655</v>
      </c>
      <c r="E69" s="44" t="s">
        <v>722</v>
      </c>
      <c r="F69" s="152">
        <v>7.1799999999999998E-3</v>
      </c>
      <c r="G69" s="153">
        <v>6.28E-3</v>
      </c>
      <c r="H69" s="157">
        <v>212684</v>
      </c>
      <c r="I69" s="157">
        <v>81619</v>
      </c>
      <c r="J69" s="157">
        <v>21</v>
      </c>
      <c r="K69" s="157">
        <v>0</v>
      </c>
      <c r="L69" s="153">
        <v>5.4800000000000005E-3</v>
      </c>
    </row>
    <row r="70" spans="3:12" ht="15.75" thickBot="1" x14ac:dyDescent="0.3">
      <c r="C70" s="1059"/>
      <c r="D70" s="44" t="s">
        <v>656</v>
      </c>
      <c r="E70" s="44" t="s">
        <v>723</v>
      </c>
      <c r="F70" s="152">
        <v>1.7440000000000001E-2</v>
      </c>
      <c r="G70" s="153">
        <v>1.5910000000000001E-2</v>
      </c>
      <c r="H70" s="157">
        <v>1138587</v>
      </c>
      <c r="I70" s="157">
        <v>1823941</v>
      </c>
      <c r="J70" s="157">
        <v>1301</v>
      </c>
      <c r="K70" s="157">
        <v>683</v>
      </c>
      <c r="L70" s="153">
        <v>1.4670000000000001E-2</v>
      </c>
    </row>
    <row r="71" spans="3:12" ht="15.75" thickBot="1" x14ac:dyDescent="0.3">
      <c r="C71" s="1059"/>
      <c r="D71" s="44" t="s">
        <v>657</v>
      </c>
      <c r="E71" s="44" t="s">
        <v>724</v>
      </c>
      <c r="F71" s="152">
        <v>4.3680000000000004E-2</v>
      </c>
      <c r="G71" s="153">
        <v>5.5160000000000001E-2</v>
      </c>
      <c r="H71" s="157">
        <v>326679</v>
      </c>
      <c r="I71" s="157">
        <v>299029</v>
      </c>
      <c r="J71" s="157">
        <v>792</v>
      </c>
      <c r="K71" s="157">
        <v>340</v>
      </c>
      <c r="L71" s="153">
        <v>5.1380000000000002E-2</v>
      </c>
    </row>
    <row r="72" spans="3:12" ht="15.75" thickBot="1" x14ac:dyDescent="0.3">
      <c r="C72" s="1059"/>
      <c r="D72" s="44" t="s">
        <v>658</v>
      </c>
      <c r="E72" s="44" t="s">
        <v>725</v>
      </c>
      <c r="F72" s="152">
        <v>0.1522</v>
      </c>
      <c r="G72" s="153">
        <v>0.16202000000000003</v>
      </c>
      <c r="H72" s="157">
        <v>104869</v>
      </c>
      <c r="I72" s="157">
        <v>60298</v>
      </c>
      <c r="J72" s="157">
        <v>622</v>
      </c>
      <c r="K72" s="157">
        <v>0</v>
      </c>
      <c r="L72" s="153">
        <v>0.16439000000000001</v>
      </c>
    </row>
    <row r="73" spans="3:12" ht="15.75" thickBot="1" x14ac:dyDescent="0.3">
      <c r="C73" s="1060"/>
      <c r="D73" s="154" t="s">
        <v>659</v>
      </c>
      <c r="E73" s="154" t="s">
        <v>726</v>
      </c>
      <c r="F73" s="155">
        <v>1</v>
      </c>
      <c r="G73" s="156">
        <v>1</v>
      </c>
      <c r="H73" s="47">
        <v>31190</v>
      </c>
      <c r="I73" s="47">
        <v>31698</v>
      </c>
      <c r="J73" s="47">
        <v>13341</v>
      </c>
      <c r="K73" s="47">
        <v>0</v>
      </c>
      <c r="L73" s="156">
        <v>0</v>
      </c>
    </row>
    <row r="74" spans="3:12" ht="16.5" thickTop="1" thickBot="1" x14ac:dyDescent="0.3">
      <c r="C74" s="1058" t="s">
        <v>735</v>
      </c>
      <c r="D74" s="44" t="s">
        <v>652</v>
      </c>
      <c r="E74" s="44" t="s">
        <v>719</v>
      </c>
      <c r="F74" s="152">
        <v>1.16E-3</v>
      </c>
      <c r="G74" s="153">
        <v>1.09E-3</v>
      </c>
      <c r="H74" s="157">
        <v>1489</v>
      </c>
      <c r="I74" s="157">
        <v>1648</v>
      </c>
      <c r="J74" s="157">
        <v>1</v>
      </c>
      <c r="K74" s="157">
        <v>0</v>
      </c>
      <c r="L74" s="153">
        <v>0</v>
      </c>
    </row>
    <row r="75" spans="3:12" ht="15.75" thickBot="1" x14ac:dyDescent="0.3">
      <c r="C75" s="1059"/>
      <c r="D75" s="44" t="s">
        <v>653</v>
      </c>
      <c r="E75" s="44" t="s">
        <v>720</v>
      </c>
      <c r="F75" s="152">
        <v>1.7599999999999998E-3</v>
      </c>
      <c r="G75" s="153">
        <v>2.7900000000000004E-3</v>
      </c>
      <c r="H75" s="157">
        <v>2620</v>
      </c>
      <c r="I75" s="157">
        <v>5589</v>
      </c>
      <c r="J75" s="157">
        <v>1</v>
      </c>
      <c r="K75" s="157">
        <v>1</v>
      </c>
      <c r="L75" s="153">
        <v>2.2200000000000002E-3</v>
      </c>
    </row>
    <row r="76" spans="3:12" ht="15.75" thickBot="1" x14ac:dyDescent="0.3">
      <c r="C76" s="1059"/>
      <c r="D76" s="44" t="s">
        <v>654</v>
      </c>
      <c r="E76" s="44" t="s">
        <v>721</v>
      </c>
      <c r="F76" s="152">
        <v>3.79E-3</v>
      </c>
      <c r="G76" s="153">
        <v>5.8399999999999997E-3</v>
      </c>
      <c r="H76" s="157">
        <v>75649</v>
      </c>
      <c r="I76" s="157">
        <v>60234</v>
      </c>
      <c r="J76" s="157">
        <v>37</v>
      </c>
      <c r="K76" s="157">
        <v>10</v>
      </c>
      <c r="L76" s="153">
        <v>5.4100000000000007E-3</v>
      </c>
    </row>
    <row r="77" spans="3:12" ht="15.75" thickBot="1" x14ac:dyDescent="0.3">
      <c r="C77" s="1059"/>
      <c r="D77" s="44" t="s">
        <v>655</v>
      </c>
      <c r="E77" s="44" t="s">
        <v>722</v>
      </c>
      <c r="F77" s="152">
        <v>6.2599999999999999E-3</v>
      </c>
      <c r="G77" s="153">
        <v>9.8099999999999993E-3</v>
      </c>
      <c r="H77" s="157">
        <v>2335</v>
      </c>
      <c r="I77" s="157">
        <v>2326</v>
      </c>
      <c r="J77" s="157">
        <v>5</v>
      </c>
      <c r="K77" s="157">
        <v>2</v>
      </c>
      <c r="L77" s="153">
        <v>7.28E-3</v>
      </c>
    </row>
    <row r="78" spans="3:12" ht="15.75" thickBot="1" x14ac:dyDescent="0.3">
      <c r="C78" s="1059"/>
      <c r="D78" s="44" t="s">
        <v>656</v>
      </c>
      <c r="E78" s="44" t="s">
        <v>723</v>
      </c>
      <c r="F78" s="152">
        <v>1.3839999999999998E-2</v>
      </c>
      <c r="G78" s="153">
        <v>2.4399999999999998E-2</v>
      </c>
      <c r="H78" s="157">
        <v>213971</v>
      </c>
      <c r="I78" s="157">
        <v>149155</v>
      </c>
      <c r="J78" s="157">
        <v>583</v>
      </c>
      <c r="K78" s="157">
        <v>9</v>
      </c>
      <c r="L78" s="153">
        <v>2.273E-2</v>
      </c>
    </row>
    <row r="79" spans="3:12" ht="15.75" thickBot="1" x14ac:dyDescent="0.3">
      <c r="C79" s="1059"/>
      <c r="D79" s="44" t="s">
        <v>657</v>
      </c>
      <c r="E79" s="44" t="s">
        <v>724</v>
      </c>
      <c r="F79" s="152">
        <v>4.5769999999999998E-2</v>
      </c>
      <c r="G79" s="153">
        <v>8.1549999999999997E-2</v>
      </c>
      <c r="H79" s="157">
        <v>279551</v>
      </c>
      <c r="I79" s="157">
        <v>252916</v>
      </c>
      <c r="J79" s="157">
        <v>2422</v>
      </c>
      <c r="K79" s="157">
        <v>221</v>
      </c>
      <c r="L79" s="153">
        <v>5.6809999999999999E-2</v>
      </c>
    </row>
    <row r="80" spans="3:12" ht="15.75" thickBot="1" x14ac:dyDescent="0.3">
      <c r="C80" s="1059"/>
      <c r="D80" s="44" t="s">
        <v>658</v>
      </c>
      <c r="E80" s="44" t="s">
        <v>725</v>
      </c>
      <c r="F80" s="152">
        <v>0.12592</v>
      </c>
      <c r="G80" s="153">
        <v>0.22425999999999999</v>
      </c>
      <c r="H80" s="157">
        <v>151638</v>
      </c>
      <c r="I80" s="157">
        <v>162701</v>
      </c>
      <c r="J80" s="157">
        <v>5458</v>
      </c>
      <c r="K80" s="157">
        <v>1514</v>
      </c>
      <c r="L80" s="153">
        <v>0.16475999999999999</v>
      </c>
    </row>
    <row r="81" spans="3:12" ht="15.75" thickBot="1" x14ac:dyDescent="0.3">
      <c r="C81" s="1060"/>
      <c r="D81" s="154" t="s">
        <v>659</v>
      </c>
      <c r="E81" s="154" t="s">
        <v>726</v>
      </c>
      <c r="F81" s="155">
        <v>1</v>
      </c>
      <c r="G81" s="156">
        <v>1</v>
      </c>
      <c r="H81" s="47">
        <v>147323</v>
      </c>
      <c r="I81" s="47">
        <v>229298</v>
      </c>
      <c r="J81" s="47">
        <v>242616</v>
      </c>
      <c r="K81" s="47">
        <v>83174</v>
      </c>
      <c r="L81" s="156">
        <v>0</v>
      </c>
    </row>
    <row r="82" spans="3:12" ht="15.75" thickTop="1" x14ac:dyDescent="0.25"/>
  </sheetData>
  <mergeCells count="29">
    <mergeCell ref="C74:C81"/>
    <mergeCell ref="C23:L23"/>
    <mergeCell ref="C34:C41"/>
    <mergeCell ref="C42:C49"/>
    <mergeCell ref="C50:C57"/>
    <mergeCell ref="C58:C65"/>
    <mergeCell ref="C66:C73"/>
    <mergeCell ref="H24:I24"/>
    <mergeCell ref="J24:J25"/>
    <mergeCell ref="K24:K25"/>
    <mergeCell ref="L24:L25"/>
    <mergeCell ref="C26:C33"/>
    <mergeCell ref="C24:C25"/>
    <mergeCell ref="D24:D25"/>
    <mergeCell ref="E24:E25"/>
    <mergeCell ref="F24:F25"/>
    <mergeCell ref="G24:G25"/>
    <mergeCell ref="H5:I5"/>
    <mergeCell ref="L5:L6"/>
    <mergeCell ref="C7:C14"/>
    <mergeCell ref="C15:C22"/>
    <mergeCell ref="C4:L4"/>
    <mergeCell ref="J5:J6"/>
    <mergeCell ref="K5:K6"/>
    <mergeCell ref="C5:C6"/>
    <mergeCell ref="D5:D6"/>
    <mergeCell ref="E5:E6"/>
    <mergeCell ref="F5:F6"/>
    <mergeCell ref="G5:G6"/>
  </mergeCells>
  <hyperlinks>
    <hyperlink ref="A1" location="'ÍNDICE TABLAS'!A1" display="ÍNDICE TABLAS" xr:uid="{00000000-0004-0000-2700-000000000000}"/>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4"/>
  <sheetViews>
    <sheetView showGridLines="0" workbookViewId="0"/>
  </sheetViews>
  <sheetFormatPr baseColWidth="10" defaultRowHeight="15" x14ac:dyDescent="0.25"/>
  <cols>
    <col min="1" max="1" bestFit="true" customWidth="true" width="18.140625" collapsed="true"/>
    <col min="2" max="2" customWidth="true" width="2.5703125" collapsed="true"/>
    <col min="3" max="3" customWidth="true" width="24.42578125" collapsed="true"/>
  </cols>
  <sheetData>
    <row r="1" spans="1:10" ht="18" x14ac:dyDescent="0.25">
      <c r="A1" s="224" t="s">
        <v>0</v>
      </c>
      <c r="D1" s="1"/>
    </row>
    <row r="2" spans="1:10" s="15" customFormat="1" ht="37.5" x14ac:dyDescent="0.5">
      <c r="A2" s="13" t="s">
        <v>768</v>
      </c>
      <c r="B2" s="13" t="s">
        <v>132</v>
      </c>
      <c r="C2" s="13" t="s">
        <v>751</v>
      </c>
      <c r="D2" s="14"/>
    </row>
    <row r="3" spans="1:10" x14ac:dyDescent="0.25">
      <c r="D3" s="1"/>
    </row>
    <row r="4" spans="1:10" ht="15.75" thickBot="1" x14ac:dyDescent="0.3">
      <c r="C4" s="2"/>
      <c r="D4" s="2"/>
      <c r="E4" s="2"/>
      <c r="F4" s="2"/>
      <c r="G4" s="2"/>
      <c r="H4" s="2"/>
      <c r="I4" s="1061" t="s">
        <v>133</v>
      </c>
      <c r="J4" s="1061"/>
    </row>
    <row r="5" spans="1:10" ht="61.5" thickTop="1" thickBot="1" x14ac:dyDescent="0.3">
      <c r="C5" s="158" t="s">
        <v>1138</v>
      </c>
      <c r="D5" s="346" t="s">
        <v>737</v>
      </c>
      <c r="E5" s="346" t="s">
        <v>738</v>
      </c>
      <c r="F5" s="346" t="s">
        <v>739</v>
      </c>
      <c r="G5" s="346" t="s">
        <v>740</v>
      </c>
      <c r="H5" s="346" t="s">
        <v>741</v>
      </c>
      <c r="I5" s="346" t="s">
        <v>742</v>
      </c>
      <c r="J5" s="346" t="s">
        <v>743</v>
      </c>
    </row>
    <row r="6" spans="1:10" ht="16.5" thickTop="1" thickBot="1" x14ac:dyDescent="0.3">
      <c r="C6" s="17" t="s">
        <v>744</v>
      </c>
      <c r="D6" s="160"/>
      <c r="E6" s="20">
        <v>3309.0439999999999</v>
      </c>
      <c r="F6" s="618">
        <v>227.73699999999999</v>
      </c>
      <c r="G6" s="160"/>
      <c r="H6" s="160"/>
      <c r="I6" s="618">
        <v>1083.1744170900008</v>
      </c>
      <c r="J6" s="593">
        <v>676.17611224667985</v>
      </c>
    </row>
    <row r="7" spans="1:10" ht="15.75" thickBot="1" x14ac:dyDescent="0.3">
      <c r="C7" s="17" t="s">
        <v>745</v>
      </c>
      <c r="D7" s="18"/>
      <c r="E7" s="160"/>
      <c r="F7" s="160"/>
      <c r="G7" s="160"/>
      <c r="H7" s="160"/>
      <c r="I7" s="618"/>
      <c r="J7" s="593"/>
    </row>
    <row r="8" spans="1:10" ht="15.75" thickBot="1" x14ac:dyDescent="0.3">
      <c r="C8" s="17" t="s">
        <v>746</v>
      </c>
      <c r="D8" s="160"/>
      <c r="E8" s="18"/>
      <c r="F8" s="160"/>
      <c r="G8" s="160"/>
      <c r="H8" s="18"/>
      <c r="I8" s="618"/>
      <c r="J8" s="593"/>
    </row>
    <row r="9" spans="1:10" ht="15.75" thickBot="1" x14ac:dyDescent="0.3">
      <c r="C9" s="17" t="s">
        <v>747</v>
      </c>
      <c r="D9" s="160"/>
      <c r="E9" s="160"/>
      <c r="F9" s="160"/>
      <c r="G9" s="18"/>
      <c r="H9" s="18"/>
      <c r="I9" s="618"/>
      <c r="J9" s="593"/>
    </row>
    <row r="10" spans="1:10" ht="45.75" thickBot="1" x14ac:dyDescent="0.3">
      <c r="C10" s="17" t="s">
        <v>748</v>
      </c>
      <c r="D10" s="160"/>
      <c r="E10" s="160"/>
      <c r="F10" s="160"/>
      <c r="G10" s="160"/>
      <c r="H10" s="160"/>
      <c r="I10" s="618"/>
      <c r="J10" s="593"/>
    </row>
    <row r="11" spans="1:10" ht="45.75" thickBot="1" x14ac:dyDescent="0.3">
      <c r="C11" s="17" t="s">
        <v>749</v>
      </c>
      <c r="D11" s="160"/>
      <c r="E11" s="160"/>
      <c r="F11" s="160"/>
      <c r="G11" s="160"/>
      <c r="H11" s="160"/>
      <c r="I11" s="618">
        <v>4825.3779801900027</v>
      </c>
      <c r="J11" s="593">
        <v>1511.6761385393197</v>
      </c>
    </row>
    <row r="12" spans="1:10" ht="15.75" thickBot="1" x14ac:dyDescent="0.3">
      <c r="C12" s="17" t="s">
        <v>750</v>
      </c>
      <c r="D12" s="160"/>
      <c r="E12" s="160"/>
      <c r="F12" s="160"/>
      <c r="G12" s="160"/>
      <c r="H12" s="160"/>
      <c r="I12" s="18"/>
      <c r="J12" s="668"/>
    </row>
    <row r="13" spans="1:10" ht="15.75" thickBot="1" x14ac:dyDescent="0.3">
      <c r="C13" s="26" t="s">
        <v>390</v>
      </c>
      <c r="D13" s="418"/>
      <c r="E13" s="418"/>
      <c r="F13" s="418"/>
      <c r="G13" s="418"/>
      <c r="H13" s="418"/>
      <c r="I13" s="418"/>
      <c r="J13" s="669">
        <v>2187.8522507859998</v>
      </c>
    </row>
    <row r="14" spans="1:10" ht="15.75" thickTop="1" x14ac:dyDescent="0.25"/>
  </sheetData>
  <mergeCells count="1">
    <mergeCell ref="I4:J4"/>
  </mergeCells>
  <hyperlinks>
    <hyperlink ref="A1" location="'ÍNDICE TABLAS'!A1" display="ÍNDICE TABLAS" xr:uid="{00000000-0004-0000-2800-000000000000}"/>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16"/>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57.85546875" collapsed="true"/>
  </cols>
  <sheetData>
    <row r="1" spans="1:5" ht="18" x14ac:dyDescent="0.25">
      <c r="A1" s="224" t="s">
        <v>0</v>
      </c>
      <c r="D1" s="1"/>
    </row>
    <row r="2" spans="1:5" s="15" customFormat="1" ht="37.5" x14ac:dyDescent="0.5">
      <c r="A2" s="13" t="s">
        <v>776</v>
      </c>
      <c r="B2" s="13" t="s">
        <v>132</v>
      </c>
      <c r="C2" s="13" t="s">
        <v>765</v>
      </c>
      <c r="D2" s="14"/>
    </row>
    <row r="3" spans="1:5" ht="15.75" thickBot="1" x14ac:dyDescent="0.3">
      <c r="D3" s="1"/>
    </row>
    <row r="4" spans="1:5" ht="76.5" thickTop="1" thickBot="1" x14ac:dyDescent="0.35">
      <c r="C4" s="163" t="s">
        <v>1137</v>
      </c>
      <c r="D4" s="31" t="s">
        <v>752</v>
      </c>
      <c r="E4" s="346" t="s">
        <v>743</v>
      </c>
    </row>
    <row r="5" spans="1:5" ht="16.5" thickTop="1" thickBot="1" x14ac:dyDescent="0.3">
      <c r="C5" s="24" t="s">
        <v>753</v>
      </c>
      <c r="D5" s="159"/>
      <c r="E5" s="670">
        <v>55.874814073951406</v>
      </c>
    </row>
    <row r="6" spans="1:5" ht="46.5" thickTop="1" thickBot="1" x14ac:dyDescent="0.3">
      <c r="C6" s="17" t="s">
        <v>754</v>
      </c>
      <c r="D6" s="619">
        <v>391.80770967423456</v>
      </c>
      <c r="E6" s="671">
        <v>8.0817217141999951</v>
      </c>
    </row>
    <row r="7" spans="1:5" ht="15.75" thickBot="1" x14ac:dyDescent="0.3">
      <c r="C7" s="17" t="s">
        <v>755</v>
      </c>
      <c r="D7" s="619">
        <v>390.50793295423455</v>
      </c>
      <c r="E7" s="671">
        <v>8.0541852875999957</v>
      </c>
    </row>
    <row r="8" spans="1:5" ht="15.75" thickBot="1" x14ac:dyDescent="0.3">
      <c r="C8" s="17" t="s">
        <v>756</v>
      </c>
      <c r="D8" s="619">
        <v>0</v>
      </c>
      <c r="E8" s="671">
        <v>0</v>
      </c>
    </row>
    <row r="9" spans="1:5" ht="15.75" thickBot="1" x14ac:dyDescent="0.3">
      <c r="C9" s="17" t="s">
        <v>757</v>
      </c>
      <c r="D9" s="619">
        <v>1.2997767200000003</v>
      </c>
      <c r="E9" s="671">
        <v>2.75364266E-2</v>
      </c>
    </row>
    <row r="10" spans="1:5" ht="30.75" thickBot="1" x14ac:dyDescent="0.3">
      <c r="C10" s="17" t="s">
        <v>758</v>
      </c>
      <c r="D10" s="619">
        <v>0</v>
      </c>
      <c r="E10" s="671">
        <v>0</v>
      </c>
    </row>
    <row r="11" spans="1:5" ht="15.75" thickBot="1" x14ac:dyDescent="0.3">
      <c r="C11" s="17" t="s">
        <v>759</v>
      </c>
      <c r="D11" s="619">
        <v>193.34912928723406</v>
      </c>
      <c r="E11" s="672"/>
    </row>
    <row r="12" spans="1:5" ht="15.75" thickBot="1" x14ac:dyDescent="0.3">
      <c r="C12" s="17" t="s">
        <v>760</v>
      </c>
      <c r="D12" s="619">
        <v>5.9580527452179863</v>
      </c>
      <c r="E12" s="671">
        <v>0</v>
      </c>
    </row>
    <row r="13" spans="1:5" ht="30.75" thickBot="1" x14ac:dyDescent="0.3">
      <c r="C13" s="17" t="s">
        <v>761</v>
      </c>
      <c r="D13" s="619">
        <v>83.247493765361526</v>
      </c>
      <c r="E13" s="671">
        <v>47.793092359751412</v>
      </c>
    </row>
    <row r="14" spans="1:5" ht="15.75" thickBot="1" x14ac:dyDescent="0.3">
      <c r="C14" s="21" t="s">
        <v>762</v>
      </c>
      <c r="D14" s="161"/>
      <c r="E14" s="671">
        <v>0</v>
      </c>
    </row>
    <row r="15" spans="1:5" ht="16.5" thickTop="1" thickBot="1" x14ac:dyDescent="0.3">
      <c r="C15" s="24" t="s">
        <v>763</v>
      </c>
      <c r="D15" s="162"/>
      <c r="E15" s="670"/>
    </row>
    <row r="16" spans="1:5" ht="15.75" thickTop="1" x14ac:dyDescent="0.25"/>
  </sheetData>
  <hyperlinks>
    <hyperlink ref="A1" location="'ÍNDICE TABLAS'!A1" display="ÍNDICE TABLAS" xr:uid="{00000000-0004-0000-2900-000000000000}"/>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11"/>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32.5703125" collapsed="true"/>
    <col min="4" max="14" customWidth="true" width="6.140625" collapsed="true"/>
    <col min="15" max="15" customWidth="true" width="7.0" collapsed="true"/>
  </cols>
  <sheetData>
    <row r="1" spans="1:16" ht="18" x14ac:dyDescent="0.25">
      <c r="A1" s="224" t="s">
        <v>0</v>
      </c>
      <c r="D1" s="1"/>
    </row>
    <row r="2" spans="1:16" s="15" customFormat="1" ht="37.5" x14ac:dyDescent="0.5">
      <c r="A2" s="13" t="s">
        <v>785</v>
      </c>
      <c r="B2" s="13" t="s">
        <v>132</v>
      </c>
      <c r="C2" s="13" t="s">
        <v>769</v>
      </c>
      <c r="D2" s="14"/>
    </row>
    <row r="3" spans="1:16" ht="15.75" thickBot="1" x14ac:dyDescent="0.3">
      <c r="D3" s="1"/>
    </row>
    <row r="4" spans="1:16" ht="15.4" customHeight="1" thickTop="1" thickBot="1" x14ac:dyDescent="0.3">
      <c r="C4" s="337"/>
      <c r="D4" s="1063" t="s">
        <v>624</v>
      </c>
      <c r="E4" s="940"/>
      <c r="F4" s="940"/>
      <c r="G4" s="940"/>
      <c r="H4" s="940"/>
      <c r="I4" s="940"/>
      <c r="J4" s="940"/>
      <c r="K4" s="940"/>
      <c r="L4" s="940"/>
      <c r="M4" s="940"/>
      <c r="N4" s="1064"/>
      <c r="O4" s="1062" t="s">
        <v>176</v>
      </c>
      <c r="P4" s="941" t="s">
        <v>766</v>
      </c>
    </row>
    <row r="5" spans="1:16" ht="16.5" thickTop="1" thickBot="1" x14ac:dyDescent="0.3">
      <c r="C5" s="164" t="s">
        <v>767</v>
      </c>
      <c r="D5" s="165">
        <v>0</v>
      </c>
      <c r="E5" s="165">
        <v>0.02</v>
      </c>
      <c r="F5" s="165">
        <v>0.04</v>
      </c>
      <c r="G5" s="165">
        <v>0.1</v>
      </c>
      <c r="H5" s="165">
        <v>0.2</v>
      </c>
      <c r="I5" s="165">
        <v>0.5</v>
      </c>
      <c r="J5" s="165">
        <v>0.7</v>
      </c>
      <c r="K5" s="165">
        <v>0.75</v>
      </c>
      <c r="L5" s="165">
        <v>1</v>
      </c>
      <c r="M5" s="165">
        <v>1.5</v>
      </c>
      <c r="N5" s="341" t="s">
        <v>626</v>
      </c>
      <c r="O5" s="1027"/>
      <c r="P5" s="942"/>
    </row>
    <row r="6" spans="1:16" ht="31.5" thickTop="1" thickBot="1" x14ac:dyDescent="0.3">
      <c r="C6" s="17" t="s">
        <v>482</v>
      </c>
      <c r="D6" s="619">
        <v>46.567</v>
      </c>
      <c r="E6" s="619">
        <v>0</v>
      </c>
      <c r="F6" s="619">
        <v>0</v>
      </c>
      <c r="G6" s="619">
        <v>0</v>
      </c>
      <c r="H6" s="619">
        <v>0</v>
      </c>
      <c r="I6" s="619">
        <v>0</v>
      </c>
      <c r="J6" s="619">
        <v>0</v>
      </c>
      <c r="K6" s="619">
        <v>0</v>
      </c>
      <c r="L6" s="619">
        <v>0</v>
      </c>
      <c r="M6" s="619">
        <v>0</v>
      </c>
      <c r="N6" s="784">
        <v>0</v>
      </c>
      <c r="O6" s="784">
        <v>46.567</v>
      </c>
      <c r="P6" s="619">
        <v>0</v>
      </c>
    </row>
    <row r="7" spans="1:16" ht="30.75" thickBot="1" x14ac:dyDescent="0.3">
      <c r="C7" s="17" t="s">
        <v>495</v>
      </c>
      <c r="D7" s="619">
        <v>4.1719999999999997</v>
      </c>
      <c r="E7" s="619">
        <v>0</v>
      </c>
      <c r="F7" s="619">
        <v>0</v>
      </c>
      <c r="G7" s="619">
        <v>0</v>
      </c>
      <c r="H7" s="619">
        <v>0</v>
      </c>
      <c r="I7" s="619">
        <v>0</v>
      </c>
      <c r="J7" s="619">
        <v>0</v>
      </c>
      <c r="K7" s="619">
        <v>0</v>
      </c>
      <c r="L7" s="619">
        <v>0</v>
      </c>
      <c r="M7" s="619">
        <v>0</v>
      </c>
      <c r="N7" s="785">
        <v>0</v>
      </c>
      <c r="O7" s="785">
        <v>4.1719999999999997</v>
      </c>
      <c r="P7" s="619">
        <v>0</v>
      </c>
    </row>
    <row r="8" spans="1:16" ht="15.75" thickBot="1" x14ac:dyDescent="0.3">
      <c r="C8" s="17" t="s">
        <v>496</v>
      </c>
      <c r="D8" s="619">
        <v>71.95</v>
      </c>
      <c r="E8" s="619">
        <v>0</v>
      </c>
      <c r="F8" s="619">
        <v>0</v>
      </c>
      <c r="G8" s="619">
        <v>0</v>
      </c>
      <c r="H8" s="619">
        <v>7.0000000000000001E-3</v>
      </c>
      <c r="I8" s="619">
        <v>27.928000000000001</v>
      </c>
      <c r="J8" s="619">
        <v>0</v>
      </c>
      <c r="K8" s="619">
        <v>0</v>
      </c>
      <c r="L8" s="619">
        <v>0</v>
      </c>
      <c r="M8" s="619">
        <v>0</v>
      </c>
      <c r="N8" s="785">
        <v>0</v>
      </c>
      <c r="O8" s="785">
        <v>99.885000000000005</v>
      </c>
      <c r="P8" s="619">
        <v>13.965</v>
      </c>
    </row>
    <row r="9" spans="1:16" ht="15.75" thickBot="1" x14ac:dyDescent="0.3">
      <c r="C9" s="21" t="s">
        <v>483</v>
      </c>
      <c r="D9" s="613">
        <v>0</v>
      </c>
      <c r="E9" s="613">
        <v>573.71900000000005</v>
      </c>
      <c r="F9" s="613">
        <v>17.472999999999999</v>
      </c>
      <c r="G9" s="613">
        <v>0</v>
      </c>
      <c r="H9" s="613">
        <v>0</v>
      </c>
      <c r="I9" s="613">
        <v>0</v>
      </c>
      <c r="J9" s="613">
        <v>0</v>
      </c>
      <c r="K9" s="613">
        <v>0</v>
      </c>
      <c r="L9" s="613">
        <v>0</v>
      </c>
      <c r="M9" s="613">
        <v>0</v>
      </c>
      <c r="N9" s="786">
        <v>0</v>
      </c>
      <c r="O9" s="786">
        <v>591.19200000000001</v>
      </c>
      <c r="P9" s="613">
        <v>6.44</v>
      </c>
    </row>
    <row r="10" spans="1:16" ht="16.5" thickTop="1" thickBot="1" x14ac:dyDescent="0.3">
      <c r="C10" s="24" t="s">
        <v>390</v>
      </c>
      <c r="D10" s="615">
        <v>122.688</v>
      </c>
      <c r="E10" s="615">
        <v>573.71900000000005</v>
      </c>
      <c r="F10" s="615">
        <v>17.472999999999999</v>
      </c>
      <c r="G10" s="615">
        <v>0</v>
      </c>
      <c r="H10" s="615">
        <v>7.0000000000000001E-3</v>
      </c>
      <c r="I10" s="615">
        <v>27.928000000000001</v>
      </c>
      <c r="J10" s="615">
        <v>0</v>
      </c>
      <c r="K10" s="615">
        <v>0</v>
      </c>
      <c r="L10" s="615">
        <v>0</v>
      </c>
      <c r="M10" s="615">
        <v>0</v>
      </c>
      <c r="N10" s="787">
        <v>0</v>
      </c>
      <c r="O10" s="787">
        <v>741.81500000000005</v>
      </c>
      <c r="P10" s="615">
        <v>20.405000000000001</v>
      </c>
    </row>
    <row r="11" spans="1:16" ht="15.75" thickTop="1" x14ac:dyDescent="0.25"/>
  </sheetData>
  <mergeCells count="3">
    <mergeCell ref="O4:O5"/>
    <mergeCell ref="P4:P5"/>
    <mergeCell ref="D4:N4"/>
  </mergeCells>
  <hyperlinks>
    <hyperlink ref="A1" location="'ÍNDICE TABLAS'!A1" display="ÍNDICE TABLAS" xr:uid="{00000000-0004-0000-2A00-000000000000}"/>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61"/>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16.140625" collapsed="true"/>
    <col min="4" max="10" customWidth="true" style="30" width="12.85546875" collapsed="true"/>
  </cols>
  <sheetData>
    <row r="1" spans="1:10" ht="18" x14ac:dyDescent="0.25">
      <c r="A1" s="224" t="s">
        <v>0</v>
      </c>
      <c r="D1" s="41"/>
    </row>
    <row r="2" spans="1:10" s="15" customFormat="1" ht="37.5" x14ac:dyDescent="0.5">
      <c r="A2" s="13" t="s">
        <v>786</v>
      </c>
      <c r="B2" s="13" t="s">
        <v>132</v>
      </c>
      <c r="C2" s="13" t="s">
        <v>777</v>
      </c>
      <c r="D2" s="28"/>
      <c r="E2" s="29"/>
      <c r="F2" s="29"/>
      <c r="G2" s="29"/>
      <c r="H2" s="29"/>
      <c r="I2" s="29"/>
      <c r="J2" s="29"/>
    </row>
    <row r="3" spans="1:10" ht="15.75" thickBot="1" x14ac:dyDescent="0.3">
      <c r="D3" s="41"/>
      <c r="G3" s="1024" t="s">
        <v>771</v>
      </c>
      <c r="H3" s="1024"/>
      <c r="I3" s="1024"/>
      <c r="J3" s="1024"/>
    </row>
    <row r="4" spans="1:10" ht="16.5" thickTop="1" thickBot="1" x14ac:dyDescent="0.3">
      <c r="C4" s="1066" t="s">
        <v>770</v>
      </c>
      <c r="D4" s="1066"/>
      <c r="E4" s="1066"/>
      <c r="F4" s="1066"/>
      <c r="G4" s="1066"/>
      <c r="H4" s="1066"/>
      <c r="I4" s="1066"/>
      <c r="J4" s="1066"/>
    </row>
    <row r="5" spans="1:10" ht="29.65" customHeight="1" thickTop="1" x14ac:dyDescent="0.25">
      <c r="C5" s="1048" t="s">
        <v>640</v>
      </c>
      <c r="D5" s="1062" t="s">
        <v>752</v>
      </c>
      <c r="E5" s="1068" t="s">
        <v>1134</v>
      </c>
      <c r="F5" s="1068" t="s">
        <v>1131</v>
      </c>
      <c r="G5" s="1068" t="s">
        <v>1135</v>
      </c>
      <c r="H5" s="344" t="s">
        <v>1133</v>
      </c>
      <c r="I5" s="1068" t="s">
        <v>743</v>
      </c>
      <c r="J5" s="344" t="s">
        <v>1136</v>
      </c>
    </row>
    <row r="6" spans="1:10" ht="15.75" thickBot="1" x14ac:dyDescent="0.3">
      <c r="C6" s="1049"/>
      <c r="D6" s="1027"/>
      <c r="E6" s="1069"/>
      <c r="F6" s="1069"/>
      <c r="G6" s="1069"/>
      <c r="H6" s="345" t="s">
        <v>647</v>
      </c>
      <c r="I6" s="1069"/>
      <c r="J6" s="345" t="s">
        <v>645</v>
      </c>
    </row>
    <row r="7" spans="1:10" ht="16.5" thickTop="1" thickBot="1" x14ac:dyDescent="0.3">
      <c r="C7" s="26" t="s">
        <v>727</v>
      </c>
      <c r="D7" s="172"/>
      <c r="E7" s="416"/>
      <c r="F7" s="417"/>
      <c r="G7" s="417"/>
      <c r="H7" s="173"/>
      <c r="I7" s="173"/>
      <c r="J7" s="173"/>
    </row>
    <row r="8" spans="1:10" ht="16.5" thickTop="1" thickBot="1" x14ac:dyDescent="0.3">
      <c r="C8" s="17" t="s">
        <v>652</v>
      </c>
      <c r="D8" s="791">
        <v>6.726</v>
      </c>
      <c r="E8" s="462">
        <v>1E-3</v>
      </c>
      <c r="F8" s="168">
        <v>1</v>
      </c>
      <c r="G8" s="169">
        <v>0.45</v>
      </c>
      <c r="H8" s="794">
        <v>5</v>
      </c>
      <c r="I8" s="166">
        <v>1.641</v>
      </c>
      <c r="J8" s="465">
        <v>0.24399999999999999</v>
      </c>
    </row>
    <row r="9" spans="1:10" ht="15.75" thickBot="1" x14ac:dyDescent="0.3">
      <c r="C9" s="17" t="s">
        <v>653</v>
      </c>
      <c r="D9" s="792">
        <v>0</v>
      </c>
      <c r="E9" s="463">
        <v>0</v>
      </c>
      <c r="F9" s="170">
        <v>0</v>
      </c>
      <c r="G9" s="463">
        <v>0</v>
      </c>
      <c r="H9" s="794">
        <v>0</v>
      </c>
      <c r="I9" s="166">
        <v>0</v>
      </c>
      <c r="J9" s="465">
        <v>0</v>
      </c>
    </row>
    <row r="10" spans="1:10" ht="15.75" thickBot="1" x14ac:dyDescent="0.3">
      <c r="C10" s="17" t="s">
        <v>654</v>
      </c>
      <c r="D10" s="792">
        <v>0.05</v>
      </c>
      <c r="E10" s="463">
        <v>3.0000000000000001E-3</v>
      </c>
      <c r="F10" s="170">
        <v>5</v>
      </c>
      <c r="G10" s="463">
        <v>0.45</v>
      </c>
      <c r="H10" s="794">
        <v>2.5</v>
      </c>
      <c r="I10" s="166">
        <v>3.1E-2</v>
      </c>
      <c r="J10" s="465">
        <v>0.61299999999999999</v>
      </c>
    </row>
    <row r="11" spans="1:10" ht="15.75" thickBot="1" x14ac:dyDescent="0.3">
      <c r="C11" s="17" t="s">
        <v>655</v>
      </c>
      <c r="D11" s="792">
        <v>0</v>
      </c>
      <c r="E11" s="463">
        <v>0</v>
      </c>
      <c r="F11" s="170">
        <v>0</v>
      </c>
      <c r="G11" s="463">
        <v>0</v>
      </c>
      <c r="H11" s="794">
        <v>0</v>
      </c>
      <c r="I11" s="166">
        <v>0</v>
      </c>
      <c r="J11" s="465">
        <v>0</v>
      </c>
    </row>
    <row r="12" spans="1:10" ht="15.75" thickBot="1" x14ac:dyDescent="0.3">
      <c r="C12" s="17" t="s">
        <v>656</v>
      </c>
      <c r="D12" s="792">
        <v>0</v>
      </c>
      <c r="E12" s="463">
        <v>0</v>
      </c>
      <c r="F12" s="170">
        <v>0</v>
      </c>
      <c r="G12" s="463">
        <v>0</v>
      </c>
      <c r="H12" s="794">
        <v>0</v>
      </c>
      <c r="I12" s="166">
        <v>0</v>
      </c>
      <c r="J12" s="465">
        <v>0</v>
      </c>
    </row>
    <row r="13" spans="1:10" ht="15.75" thickBot="1" x14ac:dyDescent="0.3">
      <c r="C13" s="17" t="s">
        <v>657</v>
      </c>
      <c r="D13" s="792">
        <v>0</v>
      </c>
      <c r="E13" s="463">
        <v>0</v>
      </c>
      <c r="F13" s="170">
        <v>7</v>
      </c>
      <c r="G13" s="463">
        <v>0</v>
      </c>
      <c r="H13" s="794">
        <v>0</v>
      </c>
      <c r="I13" s="166">
        <v>0</v>
      </c>
      <c r="J13" s="465">
        <v>0</v>
      </c>
    </row>
    <row r="14" spans="1:10" ht="15.75" thickBot="1" x14ac:dyDescent="0.3">
      <c r="C14" s="17" t="s">
        <v>658</v>
      </c>
      <c r="D14" s="792">
        <v>0</v>
      </c>
      <c r="E14" s="463">
        <v>0</v>
      </c>
      <c r="F14" s="170">
        <v>2</v>
      </c>
      <c r="G14" s="463">
        <v>0</v>
      </c>
      <c r="H14" s="794">
        <v>0</v>
      </c>
      <c r="I14" s="166">
        <v>0</v>
      </c>
      <c r="J14" s="465">
        <v>0</v>
      </c>
    </row>
    <row r="15" spans="1:10" ht="15.75" thickBot="1" x14ac:dyDescent="0.3">
      <c r="C15" s="17" t="s">
        <v>772</v>
      </c>
      <c r="D15" s="792">
        <v>0</v>
      </c>
      <c r="E15" s="463">
        <v>0</v>
      </c>
      <c r="F15" s="170">
        <v>0</v>
      </c>
      <c r="G15" s="463">
        <v>0</v>
      </c>
      <c r="H15" s="794">
        <v>0</v>
      </c>
      <c r="I15" s="166">
        <v>0</v>
      </c>
      <c r="J15" s="465">
        <v>0</v>
      </c>
    </row>
    <row r="16" spans="1:10" ht="15.75" thickBot="1" x14ac:dyDescent="0.3">
      <c r="C16" s="26" t="s">
        <v>390</v>
      </c>
      <c r="D16" s="793">
        <v>6.7759999999999998</v>
      </c>
      <c r="E16" s="464">
        <v>1E-3</v>
      </c>
      <c r="F16" s="353">
        <v>15</v>
      </c>
      <c r="G16" s="464">
        <v>0.45</v>
      </c>
      <c r="H16" s="795">
        <v>4.9820000000000002</v>
      </c>
      <c r="I16" s="167">
        <v>1.6719999999999999</v>
      </c>
      <c r="J16" s="466">
        <v>0.247</v>
      </c>
    </row>
    <row r="17" spans="3:10" ht="16.5" thickTop="1" thickBot="1" x14ac:dyDescent="0.3">
      <c r="C17" s="414"/>
      <c r="D17" s="414"/>
      <c r="E17" s="414"/>
      <c r="F17" s="414"/>
      <c r="G17" s="414"/>
      <c r="H17" s="414"/>
      <c r="I17" s="414"/>
      <c r="J17" s="414"/>
    </row>
    <row r="18" spans="3:10" ht="16.5" thickTop="1" thickBot="1" x14ac:dyDescent="0.3">
      <c r="C18" s="1066" t="s">
        <v>773</v>
      </c>
      <c r="D18" s="1066"/>
      <c r="E18" s="1066"/>
      <c r="F18" s="1066"/>
      <c r="G18" s="1066"/>
      <c r="H18" s="1066"/>
      <c r="I18" s="1066"/>
      <c r="J18" s="1066"/>
    </row>
    <row r="19" spans="3:10" ht="30.75" thickTop="1" x14ac:dyDescent="0.25">
      <c r="C19" s="1070" t="s">
        <v>640</v>
      </c>
      <c r="D19" s="1065" t="s">
        <v>752</v>
      </c>
      <c r="E19" s="415" t="s">
        <v>1130</v>
      </c>
      <c r="F19" s="1065" t="s">
        <v>1131</v>
      </c>
      <c r="G19" s="415" t="s">
        <v>1132</v>
      </c>
      <c r="H19" s="415" t="s">
        <v>1133</v>
      </c>
      <c r="I19" s="1065" t="s">
        <v>616</v>
      </c>
      <c r="J19" s="415" t="s">
        <v>617</v>
      </c>
    </row>
    <row r="20" spans="3:10" ht="15.75" thickBot="1" x14ac:dyDescent="0.3">
      <c r="C20" s="1071"/>
      <c r="D20" s="1049"/>
      <c r="E20" s="345" t="s">
        <v>645</v>
      </c>
      <c r="F20" s="1049"/>
      <c r="G20" s="345" t="s">
        <v>645</v>
      </c>
      <c r="H20" s="345" t="s">
        <v>647</v>
      </c>
      <c r="I20" s="1049"/>
      <c r="J20" s="345" t="s">
        <v>645</v>
      </c>
    </row>
    <row r="21" spans="3:10" ht="16.5" thickTop="1" thickBot="1" x14ac:dyDescent="0.3">
      <c r="C21" s="1045" t="s">
        <v>774</v>
      </c>
      <c r="D21" s="1067"/>
      <c r="E21" s="1067"/>
      <c r="F21" s="1067"/>
      <c r="G21" s="1067"/>
      <c r="H21" s="1067"/>
      <c r="I21" s="1067"/>
      <c r="J21" s="1046"/>
    </row>
    <row r="22" spans="3:10" ht="16.5" thickTop="1" thickBot="1" x14ac:dyDescent="0.3">
      <c r="C22" s="17" t="s">
        <v>652</v>
      </c>
      <c r="D22" s="166">
        <v>89.734999999999999</v>
      </c>
      <c r="E22" s="465">
        <v>1E-3</v>
      </c>
      <c r="F22" s="166">
        <v>152</v>
      </c>
      <c r="G22" s="465">
        <v>0.37</v>
      </c>
      <c r="H22" s="788">
        <v>2.698</v>
      </c>
      <c r="I22" s="166">
        <v>20.901</v>
      </c>
      <c r="J22" s="465">
        <v>0.23300000000000001</v>
      </c>
    </row>
    <row r="23" spans="3:10" ht="15.75" thickBot="1" x14ac:dyDescent="0.3">
      <c r="C23" s="17" t="s">
        <v>653</v>
      </c>
      <c r="D23" s="166">
        <v>0</v>
      </c>
      <c r="E23" s="465">
        <v>0</v>
      </c>
      <c r="F23" s="166">
        <v>0</v>
      </c>
      <c r="G23" s="465">
        <v>0</v>
      </c>
      <c r="H23" s="788">
        <v>0</v>
      </c>
      <c r="I23" s="166">
        <v>0</v>
      </c>
      <c r="J23" s="465">
        <v>0</v>
      </c>
    </row>
    <row r="24" spans="3:10" ht="15.75" thickBot="1" x14ac:dyDescent="0.3">
      <c r="C24" s="17" t="s">
        <v>654</v>
      </c>
      <c r="D24" s="166">
        <v>31.257999999999999</v>
      </c>
      <c r="E24" s="465">
        <v>3.0000000000000001E-3</v>
      </c>
      <c r="F24" s="166">
        <v>142</v>
      </c>
      <c r="G24" s="465">
        <v>0.41199999999999998</v>
      </c>
      <c r="H24" s="788">
        <v>0.503</v>
      </c>
      <c r="I24" s="166">
        <v>13.156000000000001</v>
      </c>
      <c r="J24" s="465">
        <v>0.42099999999999999</v>
      </c>
    </row>
    <row r="25" spans="3:10" ht="15.75" thickBot="1" x14ac:dyDescent="0.3">
      <c r="C25" s="17" t="s">
        <v>655</v>
      </c>
      <c r="D25" s="166">
        <v>3.714</v>
      </c>
      <c r="E25" s="465">
        <v>7.0000000000000001E-3</v>
      </c>
      <c r="F25" s="166">
        <v>36</v>
      </c>
      <c r="G25" s="465">
        <v>0.45</v>
      </c>
      <c r="H25" s="788">
        <v>0.54700000000000004</v>
      </c>
      <c r="I25" s="166">
        <v>2.6619999999999999</v>
      </c>
      <c r="J25" s="465">
        <v>0.71699999999999997</v>
      </c>
    </row>
    <row r="26" spans="3:10" ht="15.75" thickBot="1" x14ac:dyDescent="0.3">
      <c r="C26" s="17" t="s">
        <v>656</v>
      </c>
      <c r="D26" s="166">
        <v>15.116</v>
      </c>
      <c r="E26" s="465">
        <v>1.2999999999999999E-2</v>
      </c>
      <c r="F26" s="166">
        <v>124</v>
      </c>
      <c r="G26" s="465">
        <v>0.39700000000000002</v>
      </c>
      <c r="H26" s="788">
        <v>1.871</v>
      </c>
      <c r="I26" s="166">
        <v>14.124000000000001</v>
      </c>
      <c r="J26" s="465">
        <v>0.93400000000000005</v>
      </c>
    </row>
    <row r="27" spans="3:10" ht="15.75" thickBot="1" x14ac:dyDescent="0.3">
      <c r="C27" s="17" t="s">
        <v>657</v>
      </c>
      <c r="D27" s="166">
        <v>52.012</v>
      </c>
      <c r="E27" s="465">
        <v>4.4999999999999998E-2</v>
      </c>
      <c r="F27" s="166">
        <v>100</v>
      </c>
      <c r="G27" s="465">
        <v>0.43099999999999999</v>
      </c>
      <c r="H27" s="788">
        <v>3.6819999999999999</v>
      </c>
      <c r="I27" s="166">
        <v>84.369</v>
      </c>
      <c r="J27" s="465">
        <v>1.6220000000000001</v>
      </c>
    </row>
    <row r="28" spans="3:10" ht="15.75" thickBot="1" x14ac:dyDescent="0.3">
      <c r="C28" s="17" t="s">
        <v>658</v>
      </c>
      <c r="D28" s="166">
        <v>0.313</v>
      </c>
      <c r="E28" s="465">
        <v>0.20200000000000001</v>
      </c>
      <c r="F28" s="166">
        <v>14</v>
      </c>
      <c r="G28" s="465">
        <v>0.38500000000000001</v>
      </c>
      <c r="H28" s="788">
        <v>0.85899999999999999</v>
      </c>
      <c r="I28" s="166">
        <v>0.64</v>
      </c>
      <c r="J28" s="465">
        <v>2.048</v>
      </c>
    </row>
    <row r="29" spans="3:10" ht="15.75" thickBot="1" x14ac:dyDescent="0.3">
      <c r="C29" s="17" t="s">
        <v>772</v>
      </c>
      <c r="D29" s="166">
        <v>12.183999999999999</v>
      </c>
      <c r="E29" s="465">
        <v>1</v>
      </c>
      <c r="F29" s="166">
        <v>16</v>
      </c>
      <c r="G29" s="465">
        <v>0.35899999999999999</v>
      </c>
      <c r="H29" s="788">
        <v>3.5000000000000003E-2</v>
      </c>
      <c r="I29" s="166">
        <v>4.7839999999999998</v>
      </c>
      <c r="J29" s="465">
        <v>0.39300000000000002</v>
      </c>
    </row>
    <row r="30" spans="3:10" ht="15.75" thickBot="1" x14ac:dyDescent="0.3">
      <c r="C30" s="717" t="s">
        <v>390</v>
      </c>
      <c r="D30" s="167">
        <v>204.33199999999999</v>
      </c>
      <c r="E30" s="466">
        <v>7.2999999999999995E-2</v>
      </c>
      <c r="F30" s="167">
        <v>584</v>
      </c>
      <c r="G30" s="466">
        <v>0.39500000000000002</v>
      </c>
      <c r="H30" s="789">
        <v>2.351</v>
      </c>
      <c r="I30" s="167">
        <v>140.636</v>
      </c>
      <c r="J30" s="466">
        <v>0.68799999999999994</v>
      </c>
    </row>
    <row r="31" spans="3:10" ht="16.5" thickTop="1" thickBot="1" x14ac:dyDescent="0.3">
      <c r="C31" s="1045" t="s">
        <v>775</v>
      </c>
      <c r="D31" s="1067"/>
      <c r="E31" s="1067"/>
      <c r="F31" s="1067"/>
      <c r="G31" s="1067"/>
      <c r="H31" s="1067"/>
      <c r="I31" s="1067"/>
      <c r="J31" s="1046"/>
    </row>
    <row r="32" spans="3:10" ht="16.5" thickTop="1" thickBot="1" x14ac:dyDescent="0.3">
      <c r="C32" s="17" t="s">
        <v>652</v>
      </c>
      <c r="D32" s="166">
        <v>2.5350000000000001</v>
      </c>
      <c r="E32" s="465">
        <v>1E-3</v>
      </c>
      <c r="F32" s="166">
        <v>69</v>
      </c>
      <c r="G32" s="465">
        <v>0.45</v>
      </c>
      <c r="H32" s="788">
        <v>0.56699999999999995</v>
      </c>
      <c r="I32" s="166">
        <v>0.309</v>
      </c>
      <c r="J32" s="465">
        <v>0.122</v>
      </c>
    </row>
    <row r="33" spans="3:10" ht="15.75" thickBot="1" x14ac:dyDescent="0.3">
      <c r="C33" s="17" t="s">
        <v>653</v>
      </c>
      <c r="D33" s="166">
        <v>0</v>
      </c>
      <c r="E33" s="465">
        <v>0</v>
      </c>
      <c r="F33" s="166">
        <v>0</v>
      </c>
      <c r="G33" s="465">
        <v>0</v>
      </c>
      <c r="H33" s="788">
        <v>0</v>
      </c>
      <c r="I33" s="166">
        <v>0</v>
      </c>
      <c r="J33" s="465">
        <v>0</v>
      </c>
    </row>
    <row r="34" spans="3:10" ht="15.75" thickBot="1" x14ac:dyDescent="0.3">
      <c r="C34" s="17" t="s">
        <v>654</v>
      </c>
      <c r="D34" s="166">
        <v>6.7350000000000003</v>
      </c>
      <c r="E34" s="465">
        <v>3.0000000000000001E-3</v>
      </c>
      <c r="F34" s="166">
        <v>269</v>
      </c>
      <c r="G34" s="465">
        <v>0.45</v>
      </c>
      <c r="H34" s="788">
        <v>1.145</v>
      </c>
      <c r="I34" s="166">
        <v>1.929</v>
      </c>
      <c r="J34" s="465">
        <v>0.28599999999999998</v>
      </c>
    </row>
    <row r="35" spans="3:10" ht="15.75" thickBot="1" x14ac:dyDescent="0.3">
      <c r="C35" s="17" t="s">
        <v>655</v>
      </c>
      <c r="D35" s="166">
        <v>11.161</v>
      </c>
      <c r="E35" s="465">
        <v>7.0000000000000001E-3</v>
      </c>
      <c r="F35" s="166">
        <v>157</v>
      </c>
      <c r="G35" s="465">
        <v>0.45</v>
      </c>
      <c r="H35" s="788">
        <v>0.58799999999999997</v>
      </c>
      <c r="I35" s="166">
        <v>5.306</v>
      </c>
      <c r="J35" s="465">
        <v>0.47499999999999998</v>
      </c>
    </row>
    <row r="36" spans="3:10" ht="15.75" thickBot="1" x14ac:dyDescent="0.3">
      <c r="C36" s="17" t="s">
        <v>656</v>
      </c>
      <c r="D36" s="166">
        <v>4.9530000000000003</v>
      </c>
      <c r="E36" s="465">
        <v>1.2999999999999999E-2</v>
      </c>
      <c r="F36" s="166">
        <v>157</v>
      </c>
      <c r="G36" s="465">
        <v>0.45</v>
      </c>
      <c r="H36" s="788">
        <v>1.677</v>
      </c>
      <c r="I36" s="166">
        <v>3.3119999999999998</v>
      </c>
      <c r="J36" s="465">
        <v>0.66900000000000004</v>
      </c>
    </row>
    <row r="37" spans="3:10" ht="15.75" thickBot="1" x14ac:dyDescent="0.3">
      <c r="C37" s="17" t="s">
        <v>657</v>
      </c>
      <c r="D37" s="166">
        <v>6.5709999999999997</v>
      </c>
      <c r="E37" s="465">
        <v>3.7999999999999999E-2</v>
      </c>
      <c r="F37" s="166">
        <v>202</v>
      </c>
      <c r="G37" s="465">
        <v>0.45</v>
      </c>
      <c r="H37" s="788">
        <v>2.0099999999999998</v>
      </c>
      <c r="I37" s="166">
        <v>6.4359999999999999</v>
      </c>
      <c r="J37" s="465">
        <v>0.97899999999999998</v>
      </c>
    </row>
    <row r="38" spans="3:10" ht="15.75" thickBot="1" x14ac:dyDescent="0.3">
      <c r="C38" s="17" t="s">
        <v>658</v>
      </c>
      <c r="D38" s="166">
        <v>16.091999999999999</v>
      </c>
      <c r="E38" s="465">
        <v>0.17</v>
      </c>
      <c r="F38" s="166">
        <v>650</v>
      </c>
      <c r="G38" s="465">
        <v>0.45</v>
      </c>
      <c r="H38" s="788">
        <v>4.9749999999999996</v>
      </c>
      <c r="I38" s="166">
        <v>27.335999999999999</v>
      </c>
      <c r="J38" s="465">
        <v>1.6990000000000001</v>
      </c>
    </row>
    <row r="39" spans="3:10" ht="15.75" thickBot="1" x14ac:dyDescent="0.3">
      <c r="C39" s="17" t="s">
        <v>772</v>
      </c>
      <c r="D39" s="166">
        <v>2.5999999999999999E-2</v>
      </c>
      <c r="E39" s="465">
        <v>1</v>
      </c>
      <c r="F39" s="166">
        <v>235</v>
      </c>
      <c r="G39" s="465">
        <v>0.45</v>
      </c>
      <c r="H39" s="788">
        <v>4.6349999999999998</v>
      </c>
      <c r="I39" s="166">
        <v>0</v>
      </c>
      <c r="J39" s="465">
        <v>0</v>
      </c>
    </row>
    <row r="40" spans="3:10" ht="15.75" thickBot="1" x14ac:dyDescent="0.3">
      <c r="C40" s="717" t="s">
        <v>390</v>
      </c>
      <c r="D40" s="167">
        <v>48.073999999999998</v>
      </c>
      <c r="E40" s="466">
        <v>6.6000000000000003E-2</v>
      </c>
      <c r="F40" s="167">
        <v>1739</v>
      </c>
      <c r="G40" s="466">
        <v>0.45</v>
      </c>
      <c r="H40" s="789">
        <v>2.4420000000000002</v>
      </c>
      <c r="I40" s="167">
        <v>44.628</v>
      </c>
      <c r="J40" s="466">
        <v>0.92800000000000005</v>
      </c>
    </row>
    <row r="41" spans="3:10" ht="16.5" thickTop="1" thickBot="1" x14ac:dyDescent="0.3">
      <c r="C41" s="1045" t="s">
        <v>727</v>
      </c>
      <c r="D41" s="1067"/>
      <c r="E41" s="1067"/>
      <c r="F41" s="1067"/>
      <c r="G41" s="1067"/>
      <c r="H41" s="1067"/>
      <c r="I41" s="1067"/>
      <c r="J41" s="1046"/>
    </row>
    <row r="42" spans="3:10" ht="16.5" thickTop="1" thickBot="1" x14ac:dyDescent="0.3">
      <c r="C42" s="17" t="s">
        <v>652</v>
      </c>
      <c r="D42" s="166">
        <v>123.371</v>
      </c>
      <c r="E42" s="465">
        <v>1E-3</v>
      </c>
      <c r="F42" s="166">
        <v>10</v>
      </c>
      <c r="G42" s="465">
        <v>0.34799999999999998</v>
      </c>
      <c r="H42" s="788">
        <v>1.2969999999999999</v>
      </c>
      <c r="I42" s="166">
        <v>24.431999999999999</v>
      </c>
      <c r="J42" s="465">
        <v>0.19800000000000001</v>
      </c>
    </row>
    <row r="43" spans="3:10" ht="15.75" thickBot="1" x14ac:dyDescent="0.3">
      <c r="C43" s="17" t="s">
        <v>653</v>
      </c>
      <c r="D43" s="166">
        <v>4506.1459999999997</v>
      </c>
      <c r="E43" s="465">
        <v>2E-3</v>
      </c>
      <c r="F43" s="166">
        <v>254</v>
      </c>
      <c r="G43" s="465">
        <v>0.34799999999999998</v>
      </c>
      <c r="H43" s="788">
        <v>0.18099999999999999</v>
      </c>
      <c r="I43" s="166">
        <v>1343.0219999999999</v>
      </c>
      <c r="J43" s="465">
        <v>0.29799999999999999</v>
      </c>
    </row>
    <row r="44" spans="3:10" ht="15.75" thickBot="1" x14ac:dyDescent="0.3">
      <c r="C44" s="17" t="s">
        <v>654</v>
      </c>
      <c r="D44" s="166">
        <v>285.26</v>
      </c>
      <c r="E44" s="465">
        <v>3.0000000000000001E-3</v>
      </c>
      <c r="F44" s="166">
        <v>110</v>
      </c>
      <c r="G44" s="465">
        <v>0.34799999999999998</v>
      </c>
      <c r="H44" s="788">
        <v>1.659</v>
      </c>
      <c r="I44" s="166">
        <v>155.65199999999999</v>
      </c>
      <c r="J44" s="465">
        <v>0.54600000000000004</v>
      </c>
    </row>
    <row r="45" spans="3:10" ht="15.75" thickBot="1" x14ac:dyDescent="0.3">
      <c r="C45" s="17" t="s">
        <v>655</v>
      </c>
      <c r="D45" s="166">
        <v>69.754999999999995</v>
      </c>
      <c r="E45" s="465">
        <v>6.0000000000000001E-3</v>
      </c>
      <c r="F45" s="166">
        <v>59</v>
      </c>
      <c r="G45" s="465">
        <v>0.34799999999999998</v>
      </c>
      <c r="H45" s="788">
        <v>4.6349999999999998</v>
      </c>
      <c r="I45" s="166">
        <v>70.847999999999999</v>
      </c>
      <c r="J45" s="465">
        <v>1.016</v>
      </c>
    </row>
    <row r="46" spans="3:10" ht="15.75" thickBot="1" x14ac:dyDescent="0.3">
      <c r="C46" s="17" t="s">
        <v>656</v>
      </c>
      <c r="D46" s="166">
        <v>3.6560000000000001</v>
      </c>
      <c r="E46" s="465">
        <v>1.6E-2</v>
      </c>
      <c r="F46" s="166">
        <v>28</v>
      </c>
      <c r="G46" s="465">
        <v>0.34799999999999998</v>
      </c>
      <c r="H46" s="788">
        <v>4.32</v>
      </c>
      <c r="I46" s="166">
        <v>2.774</v>
      </c>
      <c r="J46" s="465">
        <v>0.75900000000000001</v>
      </c>
    </row>
    <row r="47" spans="3:10" ht="15.75" thickBot="1" x14ac:dyDescent="0.3">
      <c r="C47" s="17" t="s">
        <v>657</v>
      </c>
      <c r="D47" s="166">
        <v>0.60899999999999999</v>
      </c>
      <c r="E47" s="465">
        <v>6.5000000000000002E-2</v>
      </c>
      <c r="F47" s="166">
        <v>13</v>
      </c>
      <c r="G47" s="465">
        <v>0.34799999999999998</v>
      </c>
      <c r="H47" s="788">
        <v>2.9710000000000001</v>
      </c>
      <c r="I47" s="166">
        <v>1.0509999999999999</v>
      </c>
      <c r="J47" s="465">
        <v>1.7250000000000001</v>
      </c>
    </row>
    <row r="48" spans="3:10" ht="15.75" thickBot="1" x14ac:dyDescent="0.3">
      <c r="C48" s="17" t="s">
        <v>658</v>
      </c>
      <c r="D48" s="166">
        <v>0</v>
      </c>
      <c r="E48" s="465">
        <v>0</v>
      </c>
      <c r="F48" s="166">
        <v>1</v>
      </c>
      <c r="G48" s="465">
        <v>0</v>
      </c>
      <c r="H48" s="788">
        <v>0</v>
      </c>
      <c r="I48" s="166">
        <v>0</v>
      </c>
      <c r="J48" s="465">
        <v>0</v>
      </c>
    </row>
    <row r="49" spans="3:10" ht="15.75" thickBot="1" x14ac:dyDescent="0.3">
      <c r="C49" s="17" t="s">
        <v>772</v>
      </c>
      <c r="D49" s="166">
        <v>7.0000000000000001E-3</v>
      </c>
      <c r="E49" s="465">
        <v>1</v>
      </c>
      <c r="F49" s="166">
        <v>2</v>
      </c>
      <c r="G49" s="465">
        <v>0.34799999999999998</v>
      </c>
      <c r="H49" s="788">
        <v>1</v>
      </c>
      <c r="I49" s="166">
        <v>3.0000000000000001E-3</v>
      </c>
      <c r="J49" s="790">
        <v>0.40200000000000002</v>
      </c>
    </row>
    <row r="50" spans="3:10" ht="15.75" thickBot="1" x14ac:dyDescent="0.3">
      <c r="C50" s="717" t="s">
        <v>390</v>
      </c>
      <c r="D50" s="167">
        <v>4988.8029999999999</v>
      </c>
      <c r="E50" s="466">
        <v>2E-3</v>
      </c>
      <c r="F50" s="167">
        <v>477</v>
      </c>
      <c r="G50" s="466">
        <v>0.34799999999999998</v>
      </c>
      <c r="H50" s="789">
        <v>0.35899999999999999</v>
      </c>
      <c r="I50" s="167">
        <v>1597.7809999999999</v>
      </c>
      <c r="J50" s="466">
        <v>0.32</v>
      </c>
    </row>
    <row r="51" spans="3:10" ht="16.5" thickTop="1" thickBot="1" x14ac:dyDescent="0.3">
      <c r="C51" s="1045" t="s">
        <v>735</v>
      </c>
      <c r="D51" s="1067"/>
      <c r="E51" s="1067"/>
      <c r="F51" s="1067"/>
      <c r="G51" s="1067"/>
      <c r="H51" s="1067"/>
      <c r="I51" s="1067"/>
      <c r="J51" s="1046"/>
    </row>
    <row r="52" spans="3:10" ht="16.5" thickTop="1" thickBot="1" x14ac:dyDescent="0.3">
      <c r="C52" s="17" t="s">
        <v>652</v>
      </c>
      <c r="D52" s="166">
        <v>0</v>
      </c>
      <c r="E52" s="465">
        <v>0</v>
      </c>
      <c r="F52" s="166">
        <v>0</v>
      </c>
      <c r="G52" s="465">
        <v>0</v>
      </c>
      <c r="H52" s="788">
        <v>0</v>
      </c>
      <c r="I52" s="166">
        <v>0</v>
      </c>
      <c r="J52" s="465">
        <v>0</v>
      </c>
    </row>
    <row r="53" spans="3:10" ht="15.75" thickBot="1" x14ac:dyDescent="0.3">
      <c r="C53" s="17" t="s">
        <v>653</v>
      </c>
      <c r="D53" s="166">
        <v>0</v>
      </c>
      <c r="E53" s="465">
        <v>0</v>
      </c>
      <c r="F53" s="166">
        <v>0</v>
      </c>
      <c r="G53" s="465">
        <v>0</v>
      </c>
      <c r="H53" s="788">
        <v>0</v>
      </c>
      <c r="I53" s="166">
        <v>0</v>
      </c>
      <c r="J53" s="465">
        <v>0</v>
      </c>
    </row>
    <row r="54" spans="3:10" ht="15.75" thickBot="1" x14ac:dyDescent="0.3">
      <c r="C54" s="17" t="s">
        <v>654</v>
      </c>
      <c r="D54" s="166">
        <v>0</v>
      </c>
      <c r="E54" s="465">
        <v>0</v>
      </c>
      <c r="F54" s="166">
        <v>0</v>
      </c>
      <c r="G54" s="465">
        <v>0</v>
      </c>
      <c r="H54" s="788">
        <v>0</v>
      </c>
      <c r="I54" s="166">
        <v>0</v>
      </c>
      <c r="J54" s="465">
        <v>0</v>
      </c>
    </row>
    <row r="55" spans="3:10" ht="15.75" thickBot="1" x14ac:dyDescent="0.3">
      <c r="C55" s="17" t="s">
        <v>655</v>
      </c>
      <c r="D55" s="166">
        <v>0</v>
      </c>
      <c r="E55" s="465">
        <v>0</v>
      </c>
      <c r="F55" s="166">
        <v>0</v>
      </c>
      <c r="G55" s="465">
        <v>0</v>
      </c>
      <c r="H55" s="788">
        <v>0</v>
      </c>
      <c r="I55" s="166">
        <v>0</v>
      </c>
      <c r="J55" s="465">
        <v>0</v>
      </c>
    </row>
    <row r="56" spans="3:10" ht="15.75" thickBot="1" x14ac:dyDescent="0.3">
      <c r="C56" s="17" t="s">
        <v>656</v>
      </c>
      <c r="D56" s="166">
        <v>2.0379999999999998</v>
      </c>
      <c r="E56" s="465">
        <v>2.1000000000000001E-2</v>
      </c>
      <c r="F56" s="166">
        <v>75</v>
      </c>
      <c r="G56" s="465">
        <v>0.45</v>
      </c>
      <c r="H56" s="788">
        <v>0</v>
      </c>
      <c r="I56" s="166">
        <v>1.0169999999999999</v>
      </c>
      <c r="J56" s="465">
        <v>0.499</v>
      </c>
    </row>
    <row r="57" spans="3:10" ht="15.75" thickBot="1" x14ac:dyDescent="0.3">
      <c r="C57" s="17" t="s">
        <v>657</v>
      </c>
      <c r="D57" s="166">
        <v>1.2030000000000001</v>
      </c>
      <c r="E57" s="465">
        <v>0.05</v>
      </c>
      <c r="F57" s="166">
        <v>828</v>
      </c>
      <c r="G57" s="465">
        <v>0.45</v>
      </c>
      <c r="H57" s="788">
        <v>0</v>
      </c>
      <c r="I57" s="166">
        <v>0.69599999999999995</v>
      </c>
      <c r="J57" s="465">
        <v>0.57799999999999996</v>
      </c>
    </row>
    <row r="58" spans="3:10" ht="15.75" thickBot="1" x14ac:dyDescent="0.3">
      <c r="C58" s="17" t="s">
        <v>658</v>
      </c>
      <c r="D58" s="166">
        <v>0</v>
      </c>
      <c r="E58" s="465">
        <v>0</v>
      </c>
      <c r="F58" s="166">
        <v>1</v>
      </c>
      <c r="G58" s="465">
        <v>0</v>
      </c>
      <c r="H58" s="788">
        <v>0</v>
      </c>
      <c r="I58" s="166">
        <v>0</v>
      </c>
      <c r="J58" s="465">
        <v>0</v>
      </c>
    </row>
    <row r="59" spans="3:10" ht="15.75" thickBot="1" x14ac:dyDescent="0.3">
      <c r="C59" s="17" t="s">
        <v>772</v>
      </c>
      <c r="D59" s="166">
        <v>0.19900000000000001</v>
      </c>
      <c r="E59" s="465">
        <v>1</v>
      </c>
      <c r="F59" s="166">
        <v>1977</v>
      </c>
      <c r="G59" s="465">
        <v>0.45</v>
      </c>
      <c r="H59" s="788">
        <v>0</v>
      </c>
      <c r="I59" s="166">
        <v>0</v>
      </c>
      <c r="J59" s="465">
        <v>0</v>
      </c>
    </row>
    <row r="60" spans="3:10" ht="15.75" thickBot="1" x14ac:dyDescent="0.3">
      <c r="C60" s="717" t="s">
        <v>390</v>
      </c>
      <c r="D60" s="167">
        <v>3.44</v>
      </c>
      <c r="E60" s="466">
        <v>8.7999999999999995E-2</v>
      </c>
      <c r="F60" s="167">
        <v>2881</v>
      </c>
      <c r="G60" s="466">
        <v>0.45</v>
      </c>
      <c r="H60" s="789">
        <v>0</v>
      </c>
      <c r="I60" s="167">
        <v>1.7130000000000001</v>
      </c>
      <c r="J60" s="466">
        <v>0.498</v>
      </c>
    </row>
    <row r="61" spans="3:10" ht="15.75" thickTop="1" x14ac:dyDescent="0.25"/>
  </sheetData>
  <mergeCells count="17">
    <mergeCell ref="F19:F20"/>
    <mergeCell ref="I19:I20"/>
    <mergeCell ref="C18:J18"/>
    <mergeCell ref="G3:J3"/>
    <mergeCell ref="C4:J4"/>
    <mergeCell ref="C51:J51"/>
    <mergeCell ref="C41:J41"/>
    <mergeCell ref="D5:D6"/>
    <mergeCell ref="E5:E6"/>
    <mergeCell ref="F5:F6"/>
    <mergeCell ref="G5:G6"/>
    <mergeCell ref="I5:I6"/>
    <mergeCell ref="C21:J21"/>
    <mergeCell ref="C31:J31"/>
    <mergeCell ref="C19:C20"/>
    <mergeCell ref="C5:C6"/>
    <mergeCell ref="D19:D20"/>
  </mergeCells>
  <hyperlinks>
    <hyperlink ref="A1" location="'ÍNDICE TABLAS'!A1" display="ÍNDICE TABLAS" xr:uid="{00000000-0004-0000-2B00-000000000000}"/>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8"/>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30.140625" collapsed="true"/>
  </cols>
  <sheetData>
    <row r="1" spans="1:14" ht="18" x14ac:dyDescent="0.25">
      <c r="A1" s="224" t="s">
        <v>0</v>
      </c>
      <c r="D1" s="1"/>
    </row>
    <row r="2" spans="1:14" s="15" customFormat="1" ht="37.5" x14ac:dyDescent="0.5">
      <c r="A2" s="13" t="s">
        <v>797</v>
      </c>
      <c r="B2" s="13" t="s">
        <v>132</v>
      </c>
      <c r="C2" s="913" t="s">
        <v>79</v>
      </c>
      <c r="D2" s="913"/>
      <c r="E2" s="913"/>
      <c r="F2" s="913"/>
      <c r="G2" s="913"/>
      <c r="H2" s="913"/>
      <c r="I2" s="913"/>
      <c r="J2" s="913"/>
      <c r="K2" s="913"/>
      <c r="L2" s="913"/>
      <c r="M2" s="913"/>
      <c r="N2" s="913"/>
    </row>
    <row r="3" spans="1:14" ht="27" customHeight="1" thickBot="1" x14ac:dyDescent="0.3">
      <c r="C3" s="913"/>
      <c r="D3" s="913"/>
      <c r="E3" s="913"/>
      <c r="F3" s="913"/>
      <c r="G3" s="913"/>
      <c r="H3" s="913"/>
      <c r="I3" s="913"/>
      <c r="J3" s="913"/>
      <c r="K3" s="913"/>
      <c r="L3" s="913"/>
      <c r="M3" s="913"/>
      <c r="N3" s="913"/>
    </row>
    <row r="4" spans="1:14" ht="76.5" thickTop="1" thickBot="1" x14ac:dyDescent="0.35">
      <c r="C4" s="467" t="s">
        <v>1129</v>
      </c>
      <c r="D4" s="339" t="s">
        <v>778</v>
      </c>
      <c r="E4" s="344" t="s">
        <v>779</v>
      </c>
      <c r="F4" s="344" t="s">
        <v>780</v>
      </c>
      <c r="G4" s="344" t="s">
        <v>781</v>
      </c>
      <c r="H4" s="344" t="s">
        <v>782</v>
      </c>
    </row>
    <row r="5" spans="1:14" ht="16.5" thickTop="1" thickBot="1" x14ac:dyDescent="0.3">
      <c r="C5" s="115" t="s">
        <v>783</v>
      </c>
      <c r="D5" s="116">
        <v>17570.011873032701</v>
      </c>
      <c r="E5" s="120">
        <v>0.75201450635085809</v>
      </c>
      <c r="F5" s="116">
        <v>4357.1080677553</v>
      </c>
      <c r="G5" s="116">
        <v>3536.6971310501226</v>
      </c>
      <c r="H5" s="116">
        <v>820.41093670517728</v>
      </c>
      <c r="K5" s="612"/>
    </row>
    <row r="6" spans="1:14" ht="15.75" thickBot="1" x14ac:dyDescent="0.3">
      <c r="C6" s="21" t="s">
        <v>784</v>
      </c>
      <c r="D6" s="22">
        <v>4782.7474391694577</v>
      </c>
      <c r="E6" s="122">
        <v>5.4414294086828794E-3</v>
      </c>
      <c r="F6" s="22">
        <v>4756.7224565996594</v>
      </c>
      <c r="G6" s="22">
        <v>41.513985999999981</v>
      </c>
      <c r="H6" s="22">
        <v>4715.2084705996585</v>
      </c>
    </row>
    <row r="7" spans="1:14" ht="16.5" thickTop="1" thickBot="1" x14ac:dyDescent="0.3">
      <c r="C7" s="24" t="s">
        <v>390</v>
      </c>
      <c r="D7" s="25">
        <v>22352.759312202164</v>
      </c>
      <c r="E7" s="174">
        <v>0.59227268557489443</v>
      </c>
      <c r="F7" s="25">
        <v>9113.8305243549567</v>
      </c>
      <c r="G7" s="25">
        <v>3578.2111170501225</v>
      </c>
      <c r="H7" s="25">
        <v>5535.6194073048364</v>
      </c>
    </row>
    <row r="8" spans="1:14" ht="15.75" thickTop="1" x14ac:dyDescent="0.25"/>
  </sheetData>
  <mergeCells count="1">
    <mergeCell ref="C2:N3"/>
  </mergeCells>
  <hyperlinks>
    <hyperlink ref="A1" location="'ÍNDICE TABLAS'!A1" display="ÍNDICE TABLAS" xr:uid="{00000000-0004-0000-2C00-000000000000}"/>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11"/>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23.0" collapsed="true"/>
  </cols>
  <sheetData>
    <row r="1" spans="1:14" ht="18" x14ac:dyDescent="0.25">
      <c r="A1" s="224" t="s">
        <v>0</v>
      </c>
      <c r="D1" s="1"/>
    </row>
    <row r="2" spans="1:14" s="15" customFormat="1" ht="37.9" customHeight="1" x14ac:dyDescent="0.5">
      <c r="A2" s="13" t="s">
        <v>809</v>
      </c>
      <c r="B2" s="13" t="s">
        <v>132</v>
      </c>
      <c r="C2" s="178" t="s">
        <v>787</v>
      </c>
      <c r="D2" s="91"/>
      <c r="E2" s="91"/>
      <c r="F2" s="91"/>
      <c r="G2" s="91"/>
      <c r="H2" s="91"/>
      <c r="I2" s="91"/>
      <c r="J2" s="91"/>
      <c r="K2" s="91"/>
      <c r="L2" s="91"/>
      <c r="M2" s="91"/>
      <c r="N2" s="91"/>
    </row>
    <row r="3" spans="1:14" ht="22.5" customHeight="1" thickBot="1" x14ac:dyDescent="0.3">
      <c r="C3" s="91"/>
      <c r="D3" s="91"/>
      <c r="E3" s="91"/>
      <c r="F3" s="91"/>
      <c r="G3" s="91"/>
      <c r="H3" s="91"/>
      <c r="I3" s="91"/>
      <c r="J3" s="91"/>
      <c r="K3" s="91"/>
      <c r="L3" s="91"/>
      <c r="M3" s="91"/>
      <c r="N3" s="91"/>
    </row>
    <row r="4" spans="1:14" ht="43.9" customHeight="1" thickTop="1" thickBot="1" x14ac:dyDescent="0.3">
      <c r="C4" s="337"/>
      <c r="D4" s="1063" t="s">
        <v>788</v>
      </c>
      <c r="E4" s="940"/>
      <c r="F4" s="940"/>
      <c r="G4" s="1064"/>
      <c r="H4" s="1063" t="s">
        <v>789</v>
      </c>
      <c r="I4" s="1064"/>
    </row>
    <row r="5" spans="1:14" ht="43.15" customHeight="1" thickTop="1" thickBot="1" x14ac:dyDescent="0.3">
      <c r="C5" s="337"/>
      <c r="D5" s="1063" t="s">
        <v>790</v>
      </c>
      <c r="E5" s="1064"/>
      <c r="F5" s="1063" t="s">
        <v>791</v>
      </c>
      <c r="G5" s="1064"/>
      <c r="H5" s="1048" t="s">
        <v>790</v>
      </c>
      <c r="I5" s="1048" t="s">
        <v>791</v>
      </c>
    </row>
    <row r="6" spans="1:14" ht="16.5" thickTop="1" thickBot="1" x14ac:dyDescent="0.3">
      <c r="C6" s="175" t="s">
        <v>767</v>
      </c>
      <c r="D6" s="340" t="s">
        <v>792</v>
      </c>
      <c r="E6" s="345" t="s">
        <v>793</v>
      </c>
      <c r="F6" s="345" t="s">
        <v>792</v>
      </c>
      <c r="G6" s="345" t="s">
        <v>793</v>
      </c>
      <c r="H6" s="1049"/>
      <c r="I6" s="1049"/>
    </row>
    <row r="7" spans="1:14" ht="16.5" thickTop="1" thickBot="1" x14ac:dyDescent="0.3">
      <c r="C7" s="115" t="s">
        <v>794</v>
      </c>
      <c r="D7" s="613">
        <v>29.606131747000894</v>
      </c>
      <c r="E7" s="613">
        <v>1544.5640000000001</v>
      </c>
      <c r="F7" s="613">
        <v>0</v>
      </c>
      <c r="G7" s="613">
        <v>1401.3113007300001</v>
      </c>
      <c r="H7" s="613">
        <v>41.513985999999996</v>
      </c>
      <c r="I7" s="613">
        <v>25.424579000000001</v>
      </c>
    </row>
    <row r="8" spans="1:14" ht="15.75" thickBot="1" x14ac:dyDescent="0.3">
      <c r="C8" s="21" t="s">
        <v>795</v>
      </c>
      <c r="D8" s="614">
        <v>208.22750469298606</v>
      </c>
      <c r="E8" s="614">
        <v>707.822</v>
      </c>
      <c r="F8" s="614">
        <v>0</v>
      </c>
      <c r="G8" s="614">
        <v>554.255</v>
      </c>
      <c r="H8" s="614">
        <v>0</v>
      </c>
      <c r="I8" s="614">
        <v>0</v>
      </c>
    </row>
    <row r="9" spans="1:14" ht="30.75" thickBot="1" x14ac:dyDescent="0.3">
      <c r="C9" s="177" t="s">
        <v>796</v>
      </c>
      <c r="D9" s="614">
        <v>0</v>
      </c>
      <c r="E9" s="614">
        <v>1046.5732544352229</v>
      </c>
      <c r="F9" s="614">
        <v>0</v>
      </c>
      <c r="G9" s="614">
        <v>137.6962164</v>
      </c>
      <c r="H9" s="614">
        <v>2.5667240000000002</v>
      </c>
      <c r="I9" s="614">
        <v>0</v>
      </c>
    </row>
    <row r="10" spans="1:14" ht="16.5" thickTop="1" thickBot="1" x14ac:dyDescent="0.3">
      <c r="C10" s="24" t="s">
        <v>390</v>
      </c>
      <c r="D10" s="615">
        <v>237.83363643998695</v>
      </c>
      <c r="E10" s="615">
        <v>3298.9592544352226</v>
      </c>
      <c r="F10" s="615">
        <v>0</v>
      </c>
      <c r="G10" s="615">
        <v>2093.2625171300001</v>
      </c>
      <c r="H10" s="615">
        <v>44.080709999999996</v>
      </c>
      <c r="I10" s="615">
        <v>25.424579000000001</v>
      </c>
    </row>
    <row r="11" spans="1:14" ht="15.75" thickTop="1" x14ac:dyDescent="0.25"/>
  </sheetData>
  <mergeCells count="6">
    <mergeCell ref="D4:G4"/>
    <mergeCell ref="H4:I4"/>
    <mergeCell ref="D5:E5"/>
    <mergeCell ref="F5:G5"/>
    <mergeCell ref="H5:H6"/>
    <mergeCell ref="I5:I6"/>
  </mergeCells>
  <hyperlinks>
    <hyperlink ref="A1" location="'ÍNDICE TABLAS'!A1" display="ÍNDICE TABLAS" xr:uid="{00000000-0004-0000-2D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showGridLines="0" zoomScaleNormal="100" workbookViewId="0"/>
  </sheetViews>
  <sheetFormatPr baseColWidth="10" defaultRowHeight="15" x14ac:dyDescent="0.25"/>
  <cols>
    <col min="1" max="1" bestFit="true" customWidth="true" width="16.0" collapsed="true"/>
    <col min="2" max="2" bestFit="true" customWidth="true" width="2.5703125" collapsed="true"/>
    <col min="3" max="3" customWidth="true" width="35.85546875" collapsed="true"/>
    <col min="11" max="11" customWidth="true" width="10.7109375" collapsed="true"/>
  </cols>
  <sheetData>
    <row r="1" spans="1:14" ht="18" x14ac:dyDescent="0.25">
      <c r="A1" s="224" t="s">
        <v>0</v>
      </c>
      <c r="D1" s="1"/>
    </row>
    <row r="2" spans="1:14" s="15" customFormat="1" ht="37.5" x14ac:dyDescent="0.5">
      <c r="A2" s="13" t="s">
        <v>983</v>
      </c>
      <c r="B2" s="13" t="s">
        <v>132</v>
      </c>
      <c r="C2" s="913" t="s">
        <v>144</v>
      </c>
      <c r="D2" s="913"/>
      <c r="E2" s="913"/>
      <c r="F2" s="913"/>
      <c r="G2" s="913"/>
      <c r="H2" s="913"/>
      <c r="I2" s="913"/>
      <c r="J2" s="913"/>
      <c r="K2" s="913"/>
      <c r="L2" s="913"/>
      <c r="M2" s="913"/>
      <c r="N2" s="913"/>
    </row>
    <row r="3" spans="1:14" ht="33.950000000000003" customHeight="1" thickBot="1" x14ac:dyDescent="0.3">
      <c r="C3" s="913"/>
      <c r="D3" s="913"/>
      <c r="E3" s="913"/>
      <c r="F3" s="913"/>
      <c r="G3" s="913"/>
      <c r="H3" s="913"/>
      <c r="I3" s="913"/>
      <c r="J3" s="913"/>
      <c r="K3" s="913"/>
      <c r="L3" s="913"/>
      <c r="M3" s="913"/>
      <c r="N3" s="913"/>
    </row>
    <row r="4" spans="1:14" ht="121.5" thickTop="1" thickBot="1" x14ac:dyDescent="0.35">
      <c r="C4" s="365" t="s">
        <v>133</v>
      </c>
      <c r="D4" s="325" t="s">
        <v>145</v>
      </c>
      <c r="E4" s="325" t="s">
        <v>146</v>
      </c>
      <c r="F4" s="325" t="s">
        <v>147</v>
      </c>
      <c r="G4" s="325" t="s">
        <v>148</v>
      </c>
      <c r="H4" s="325" t="s">
        <v>149</v>
      </c>
      <c r="I4" s="325" t="s">
        <v>150</v>
      </c>
      <c r="J4" s="325" t="s">
        <v>151</v>
      </c>
    </row>
    <row r="5" spans="1:14" ht="31.5" thickTop="1" thickBot="1" x14ac:dyDescent="0.3">
      <c r="C5" s="17" t="s">
        <v>152</v>
      </c>
      <c r="D5" s="20">
        <v>11808</v>
      </c>
      <c r="E5" s="20">
        <v>11808</v>
      </c>
      <c r="F5" s="20">
        <v>11799.83858087</v>
      </c>
      <c r="G5" s="20">
        <v>0</v>
      </c>
      <c r="H5" s="20">
        <v>0</v>
      </c>
      <c r="I5" s="20">
        <v>0</v>
      </c>
      <c r="J5" s="20">
        <v>0</v>
      </c>
      <c r="K5" s="8"/>
      <c r="L5" s="8"/>
    </row>
    <row r="6" spans="1:14" ht="15.75" thickBot="1" x14ac:dyDescent="0.3">
      <c r="C6" s="17" t="s">
        <v>135</v>
      </c>
      <c r="D6" s="20">
        <v>6768</v>
      </c>
      <c r="E6" s="20">
        <v>6768</v>
      </c>
      <c r="F6" s="20">
        <v>15.73822711</v>
      </c>
      <c r="G6" s="20">
        <v>6752.2617728900004</v>
      </c>
      <c r="H6" s="20">
        <v>0</v>
      </c>
      <c r="I6" s="20">
        <v>6752.2617728900004</v>
      </c>
      <c r="J6" s="20">
        <v>0</v>
      </c>
      <c r="K6" s="8"/>
      <c r="L6" s="8"/>
    </row>
    <row r="7" spans="1:14" ht="30.75" thickBot="1" x14ac:dyDescent="0.3">
      <c r="C7" s="17" t="s">
        <v>1105</v>
      </c>
      <c r="D7" s="20">
        <v>8624</v>
      </c>
      <c r="E7" s="20">
        <v>8624</v>
      </c>
      <c r="F7" s="20">
        <v>8589.6082185203959</v>
      </c>
      <c r="G7" s="20">
        <v>0</v>
      </c>
      <c r="H7" s="20">
        <v>43.875104759999992</v>
      </c>
      <c r="I7" s="20">
        <v>0</v>
      </c>
      <c r="J7" s="20">
        <v>0</v>
      </c>
      <c r="K7" s="8"/>
      <c r="L7" s="8"/>
    </row>
    <row r="8" spans="1:14" ht="15.75" thickBot="1" x14ac:dyDescent="0.3">
      <c r="C8" s="17" t="s">
        <v>1106</v>
      </c>
      <c r="D8" s="20">
        <v>163405</v>
      </c>
      <c r="E8" s="20">
        <v>163432</v>
      </c>
      <c r="F8" s="20">
        <v>156905.2060472701</v>
      </c>
      <c r="G8" s="20">
        <v>5704.7579718453599</v>
      </c>
      <c r="H8" s="20">
        <v>856.52649374999987</v>
      </c>
      <c r="I8" s="20">
        <v>0</v>
      </c>
      <c r="J8" s="20">
        <v>0</v>
      </c>
      <c r="K8" s="8"/>
      <c r="L8" s="8"/>
    </row>
    <row r="9" spans="1:14" ht="45.75" thickBot="1" x14ac:dyDescent="0.3">
      <c r="C9" s="17" t="s">
        <v>1107</v>
      </c>
      <c r="D9" s="20">
        <v>11</v>
      </c>
      <c r="E9" s="20">
        <v>11</v>
      </c>
      <c r="F9" s="20">
        <v>10.639281739999999</v>
      </c>
      <c r="G9" s="20">
        <v>0</v>
      </c>
      <c r="H9" s="20">
        <v>0</v>
      </c>
      <c r="I9" s="20">
        <v>0</v>
      </c>
      <c r="J9" s="20">
        <v>0</v>
      </c>
      <c r="K9" s="8"/>
      <c r="L9" s="8"/>
    </row>
    <row r="10" spans="1:14" ht="15.75" thickBot="1" x14ac:dyDescent="0.3">
      <c r="C10" s="17" t="s">
        <v>136</v>
      </c>
      <c r="D10" s="20">
        <v>2451</v>
      </c>
      <c r="E10" s="20">
        <v>2451</v>
      </c>
      <c r="F10" s="20">
        <v>4.3520000000000003</v>
      </c>
      <c r="G10" s="20">
        <v>2446.6480000000001</v>
      </c>
      <c r="H10" s="20">
        <v>0</v>
      </c>
      <c r="I10" s="20">
        <v>0</v>
      </c>
      <c r="J10" s="20">
        <v>0</v>
      </c>
      <c r="K10" s="8"/>
      <c r="L10" s="8"/>
    </row>
    <row r="11" spans="1:14" ht="31.5" thickBot="1" x14ac:dyDescent="0.3">
      <c r="C11" s="17" t="s">
        <v>153</v>
      </c>
      <c r="D11" s="20">
        <v>469</v>
      </c>
      <c r="E11" s="20">
        <v>472</v>
      </c>
      <c r="F11" s="20">
        <v>354.53259845999997</v>
      </c>
      <c r="G11" s="20">
        <v>0</v>
      </c>
      <c r="H11" s="20">
        <v>0</v>
      </c>
      <c r="I11" s="20">
        <v>0</v>
      </c>
      <c r="J11" s="20">
        <v>118</v>
      </c>
      <c r="K11" s="8"/>
      <c r="L11" s="8"/>
    </row>
    <row r="12" spans="1:14" ht="15.75" thickBot="1" x14ac:dyDescent="0.3">
      <c r="C12" s="17" t="s">
        <v>137</v>
      </c>
      <c r="D12" s="20">
        <v>2518</v>
      </c>
      <c r="E12" s="20">
        <v>2519</v>
      </c>
      <c r="F12" s="20">
        <v>2518.9430000000002</v>
      </c>
      <c r="G12" s="20">
        <v>0</v>
      </c>
      <c r="H12" s="20">
        <v>0</v>
      </c>
      <c r="I12" s="20">
        <v>0</v>
      </c>
      <c r="J12" s="20">
        <v>0</v>
      </c>
      <c r="K12" s="8"/>
      <c r="L12" s="8"/>
    </row>
    <row r="13" spans="1:14" ht="15.75" thickBot="1" x14ac:dyDescent="0.3">
      <c r="C13" s="17" t="s">
        <v>138</v>
      </c>
      <c r="D13" s="20">
        <v>505</v>
      </c>
      <c r="E13" s="20">
        <v>512</v>
      </c>
      <c r="F13" s="20">
        <v>222.953</v>
      </c>
      <c r="G13" s="20">
        <v>0</v>
      </c>
      <c r="H13" s="20">
        <v>0</v>
      </c>
      <c r="I13" s="20">
        <v>0</v>
      </c>
      <c r="J13" s="20">
        <v>289</v>
      </c>
      <c r="K13" s="8"/>
      <c r="L13" s="8"/>
    </row>
    <row r="14" spans="1:14" ht="15.75" thickBot="1" x14ac:dyDescent="0.3">
      <c r="C14" s="17" t="s">
        <v>139</v>
      </c>
      <c r="D14" s="20">
        <v>10685</v>
      </c>
      <c r="E14" s="20">
        <v>10688</v>
      </c>
      <c r="F14" s="20">
        <v>8171.0534839500688</v>
      </c>
      <c r="G14" s="20">
        <v>0</v>
      </c>
      <c r="H14" s="20">
        <v>0</v>
      </c>
      <c r="I14" s="20">
        <v>0</v>
      </c>
      <c r="J14" s="20">
        <v>2516.9465160499312</v>
      </c>
      <c r="K14" s="8"/>
      <c r="L14" s="8"/>
    </row>
    <row r="15" spans="1:14" ht="15.75" thickBot="1" x14ac:dyDescent="0.3">
      <c r="C15" s="17" t="s">
        <v>140</v>
      </c>
      <c r="D15" s="20">
        <v>937</v>
      </c>
      <c r="E15" s="20">
        <v>934</v>
      </c>
      <c r="F15" s="20">
        <v>290.54850123</v>
      </c>
      <c r="G15" s="20">
        <v>0</v>
      </c>
      <c r="H15" s="20">
        <v>0</v>
      </c>
      <c r="I15" s="20">
        <v>0</v>
      </c>
      <c r="J15" s="20">
        <v>643</v>
      </c>
      <c r="K15" s="8"/>
      <c r="L15" s="8"/>
    </row>
    <row r="16" spans="1:14" ht="45.75" thickBot="1" x14ac:dyDescent="0.3">
      <c r="C16" s="21" t="s">
        <v>141</v>
      </c>
      <c r="D16" s="20">
        <v>1661</v>
      </c>
      <c r="E16" s="20">
        <v>1660</v>
      </c>
      <c r="F16" s="20">
        <v>1654.5946222813477</v>
      </c>
      <c r="G16" s="20">
        <v>0</v>
      </c>
      <c r="H16" s="20">
        <v>0</v>
      </c>
      <c r="I16" s="20">
        <v>0</v>
      </c>
      <c r="J16" s="20">
        <v>0</v>
      </c>
      <c r="K16" s="8"/>
      <c r="L16" s="8"/>
    </row>
    <row r="17" spans="3:12" ht="16.5" thickTop="1" thickBot="1" x14ac:dyDescent="0.3">
      <c r="C17" s="24" t="s">
        <v>142</v>
      </c>
      <c r="D17" s="27">
        <v>209842</v>
      </c>
      <c r="E17" s="27">
        <v>209879</v>
      </c>
      <c r="F17" s="27">
        <v>190538.00756143194</v>
      </c>
      <c r="G17" s="27">
        <v>14903.667744735361</v>
      </c>
      <c r="H17" s="27">
        <v>900.40159850999987</v>
      </c>
      <c r="I17" s="27">
        <v>6752.2617728900004</v>
      </c>
      <c r="J17" s="27">
        <v>3566.9465160499312</v>
      </c>
      <c r="K17" s="8"/>
      <c r="L17" s="8"/>
    </row>
    <row r="18" spans="3:12" ht="16.5" thickTop="1" thickBot="1" x14ac:dyDescent="0.3">
      <c r="C18" s="17" t="s">
        <v>154</v>
      </c>
      <c r="D18" s="20">
        <v>6876</v>
      </c>
      <c r="E18" s="20">
        <v>6876</v>
      </c>
      <c r="F18" s="20">
        <v>0</v>
      </c>
      <c r="G18" s="20">
        <v>0</v>
      </c>
      <c r="H18" s="20">
        <v>0</v>
      </c>
      <c r="I18" s="20">
        <v>6876</v>
      </c>
      <c r="J18" s="20">
        <v>0</v>
      </c>
      <c r="K18" s="8"/>
      <c r="L18" s="8"/>
    </row>
    <row r="19" spans="3:12" ht="15.75" thickBot="1" x14ac:dyDescent="0.3">
      <c r="C19" s="17" t="s">
        <v>155</v>
      </c>
      <c r="D19" s="20">
        <v>187070</v>
      </c>
      <c r="E19" s="20">
        <v>187111</v>
      </c>
      <c r="F19" s="20">
        <v>0</v>
      </c>
      <c r="G19" s="20">
        <v>10049.61</v>
      </c>
      <c r="H19" s="20">
        <v>244</v>
      </c>
      <c r="I19" s="20">
        <v>0</v>
      </c>
      <c r="J19" s="20">
        <v>176817.39</v>
      </c>
      <c r="K19" s="8"/>
      <c r="L19" s="8"/>
    </row>
    <row r="20" spans="3:12" ht="15.75" thickBot="1" x14ac:dyDescent="0.3">
      <c r="C20" s="17" t="s">
        <v>156</v>
      </c>
      <c r="D20" s="20">
        <v>153</v>
      </c>
      <c r="E20" s="20">
        <v>153</v>
      </c>
      <c r="F20" s="20">
        <v>0</v>
      </c>
      <c r="G20" s="20">
        <v>0</v>
      </c>
      <c r="H20" s="20">
        <v>0</v>
      </c>
      <c r="I20" s="20">
        <v>0</v>
      </c>
      <c r="J20" s="20">
        <v>153</v>
      </c>
      <c r="K20" s="8"/>
      <c r="L20" s="8"/>
    </row>
    <row r="21" spans="3:12" ht="15.75" thickBot="1" x14ac:dyDescent="0.3">
      <c r="C21" s="17" t="s">
        <v>157</v>
      </c>
      <c r="D21" s="20">
        <v>1285</v>
      </c>
      <c r="E21" s="20">
        <v>1284</v>
      </c>
      <c r="F21" s="20">
        <v>0</v>
      </c>
      <c r="G21" s="20">
        <v>0</v>
      </c>
      <c r="H21" s="20">
        <v>0</v>
      </c>
      <c r="I21" s="20">
        <v>0</v>
      </c>
      <c r="J21" s="20">
        <v>1284</v>
      </c>
      <c r="K21" s="8"/>
      <c r="L21" s="8"/>
    </row>
    <row r="22" spans="3:12" ht="15.75" thickBot="1" x14ac:dyDescent="0.3">
      <c r="C22" s="17" t="s">
        <v>158</v>
      </c>
      <c r="D22" s="20">
        <v>419</v>
      </c>
      <c r="E22" s="20">
        <v>419</v>
      </c>
      <c r="F22" s="20">
        <v>0</v>
      </c>
      <c r="G22" s="20">
        <v>0</v>
      </c>
      <c r="H22" s="20">
        <v>0</v>
      </c>
      <c r="I22" s="20">
        <v>0</v>
      </c>
      <c r="J22" s="20">
        <v>419</v>
      </c>
      <c r="K22" s="8"/>
      <c r="L22" s="8"/>
    </row>
    <row r="23" spans="3:12" ht="15.75" thickBot="1" x14ac:dyDescent="0.3">
      <c r="C23" s="17" t="s">
        <v>159</v>
      </c>
      <c r="D23" s="20">
        <v>957</v>
      </c>
      <c r="E23" s="20">
        <v>956</v>
      </c>
      <c r="F23" s="20">
        <v>0</v>
      </c>
      <c r="G23" s="20">
        <v>0</v>
      </c>
      <c r="H23" s="20">
        <v>0</v>
      </c>
      <c r="I23" s="20">
        <v>0</v>
      </c>
      <c r="J23" s="20">
        <v>956</v>
      </c>
      <c r="K23" s="8"/>
      <c r="L23" s="8"/>
    </row>
    <row r="24" spans="3:12" ht="45.75" thickBot="1" x14ac:dyDescent="0.3">
      <c r="C24" s="17" t="s">
        <v>160</v>
      </c>
      <c r="D24" s="20">
        <v>1</v>
      </c>
      <c r="E24" s="20">
        <v>0</v>
      </c>
      <c r="F24" s="20">
        <v>0</v>
      </c>
      <c r="G24" s="20">
        <v>0</v>
      </c>
      <c r="H24" s="20">
        <v>0</v>
      </c>
      <c r="I24" s="20">
        <v>0</v>
      </c>
      <c r="J24" s="20">
        <v>0</v>
      </c>
      <c r="K24" s="8"/>
      <c r="L24" s="8"/>
    </row>
    <row r="25" spans="3:12" ht="15.75" thickBot="1" x14ac:dyDescent="0.3">
      <c r="C25" s="26" t="s">
        <v>143</v>
      </c>
      <c r="D25" s="27">
        <v>196761</v>
      </c>
      <c r="E25" s="27">
        <v>196799</v>
      </c>
      <c r="F25" s="27">
        <v>0</v>
      </c>
      <c r="G25" s="27">
        <v>10049.61</v>
      </c>
      <c r="H25" s="27">
        <v>244</v>
      </c>
      <c r="I25" s="27">
        <v>6876</v>
      </c>
      <c r="J25" s="27">
        <v>179629.39</v>
      </c>
      <c r="K25" s="8"/>
      <c r="L25" s="8"/>
    </row>
    <row r="26" spans="3:12" ht="19.5" thickTop="1" x14ac:dyDescent="0.35">
      <c r="C26" s="12" t="s">
        <v>161</v>
      </c>
    </row>
    <row r="28" spans="3:12" x14ac:dyDescent="0.25">
      <c r="D28" s="8"/>
      <c r="E28" s="8"/>
      <c r="F28" s="8"/>
      <c r="G28" s="8"/>
      <c r="H28" s="8"/>
      <c r="I28" s="8"/>
      <c r="J28" s="8"/>
    </row>
    <row r="29" spans="3:12" x14ac:dyDescent="0.25">
      <c r="D29" s="8"/>
      <c r="E29" s="8"/>
      <c r="F29" s="8"/>
      <c r="G29" s="8"/>
      <c r="H29" s="8"/>
      <c r="I29" s="8"/>
      <c r="J29" s="8"/>
    </row>
    <row r="30" spans="3:12" x14ac:dyDescent="0.25">
      <c r="D30" s="8"/>
      <c r="E30" s="8"/>
      <c r="F30" s="8"/>
      <c r="G30" s="8"/>
      <c r="H30" s="8"/>
      <c r="I30" s="8"/>
      <c r="J30" s="8"/>
    </row>
  </sheetData>
  <mergeCells count="1">
    <mergeCell ref="C2:N3"/>
  </mergeCells>
  <hyperlinks>
    <hyperlink ref="A1" location="'ÍNDICE TABLAS'!A1" display="ÍNDICE TABLAS" xr:uid="{00000000-0004-0000-0300-000000000000}"/>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1"/>
  <sheetViews>
    <sheetView showGridLines="0" workbookViewId="0">
      <selection activeCell="D20" sqref="D20"/>
    </sheetView>
  </sheetViews>
  <sheetFormatPr baseColWidth="10" defaultRowHeight="15" x14ac:dyDescent="0.25"/>
  <cols>
    <col min="1" max="1" bestFit="true" customWidth="true" width="18.0" collapsed="true"/>
    <col min="2" max="2" customWidth="true" width="2.5703125" collapsed="true"/>
    <col min="3" max="3" customWidth="true" width="36.42578125" collapsed="true"/>
  </cols>
  <sheetData>
    <row r="1" spans="1:6" ht="18" x14ac:dyDescent="0.25">
      <c r="A1" s="224" t="s">
        <v>0</v>
      </c>
      <c r="D1" s="1"/>
    </row>
    <row r="2" spans="1:6" s="15" customFormat="1" ht="37.5" x14ac:dyDescent="0.5">
      <c r="A2" s="13" t="s">
        <v>811</v>
      </c>
      <c r="B2" s="13" t="s">
        <v>132</v>
      </c>
      <c r="C2" s="13" t="s">
        <v>798</v>
      </c>
      <c r="D2" s="14"/>
    </row>
    <row r="3" spans="1:6" ht="15.75" thickBot="1" x14ac:dyDescent="0.3">
      <c r="D3" s="1"/>
    </row>
    <row r="4" spans="1:6" ht="31.5" thickTop="1" thickBot="1" x14ac:dyDescent="0.35">
      <c r="C4" s="351" t="s">
        <v>133</v>
      </c>
      <c r="D4" s="31" t="s">
        <v>799</v>
      </c>
      <c r="E4" s="346" t="s">
        <v>743</v>
      </c>
      <c r="F4" s="346" t="s">
        <v>800</v>
      </c>
    </row>
    <row r="5" spans="1:6" ht="16.5" thickTop="1" thickBot="1" x14ac:dyDescent="0.3">
      <c r="C5" s="17" t="s">
        <v>801</v>
      </c>
      <c r="D5" s="23"/>
      <c r="E5" s="23"/>
      <c r="F5" s="23"/>
    </row>
    <row r="6" spans="1:6" ht="15.75" thickBot="1" x14ac:dyDescent="0.3">
      <c r="C6" s="21" t="s">
        <v>802</v>
      </c>
      <c r="D6" s="176"/>
      <c r="E6" s="176"/>
      <c r="F6" s="176"/>
    </row>
    <row r="7" spans="1:6" ht="15.75" thickBot="1" x14ac:dyDescent="0.3">
      <c r="C7" s="177" t="s">
        <v>803</v>
      </c>
      <c r="D7" s="176"/>
      <c r="E7" s="176"/>
      <c r="F7" s="176"/>
    </row>
    <row r="8" spans="1:6" ht="15.75" thickBot="1" x14ac:dyDescent="0.3">
      <c r="C8" s="177" t="s">
        <v>804</v>
      </c>
      <c r="D8" s="616">
        <v>190.50976769000002</v>
      </c>
      <c r="E8" s="616">
        <v>137.40744112500002</v>
      </c>
      <c r="F8" s="620">
        <v>10.99</v>
      </c>
    </row>
    <row r="9" spans="1:6" ht="15.75" thickBot="1" x14ac:dyDescent="0.3">
      <c r="C9" s="177" t="s">
        <v>805</v>
      </c>
      <c r="D9" s="616"/>
      <c r="E9" s="616"/>
      <c r="F9" s="176"/>
    </row>
    <row r="10" spans="1:6" ht="16.5" thickTop="1" thickBot="1" x14ac:dyDescent="0.3">
      <c r="C10" s="24" t="s">
        <v>806</v>
      </c>
      <c r="D10" s="617">
        <v>190.50976769000002</v>
      </c>
      <c r="E10" s="617">
        <v>137.40744112500002</v>
      </c>
      <c r="F10" s="621">
        <v>10.99</v>
      </c>
    </row>
    <row r="11" spans="1:6" ht="15.75" thickTop="1" x14ac:dyDescent="0.25"/>
  </sheetData>
  <hyperlinks>
    <hyperlink ref="A1" location="'ÍNDICE TABLAS'!A1" display="ÍNDICE TABLAS" xr:uid="{00000000-0004-0000-2E00-000000000000}"/>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10"/>
  <sheetViews>
    <sheetView showGridLines="0" workbookViewId="0"/>
  </sheetViews>
  <sheetFormatPr baseColWidth="10" defaultRowHeight="15" x14ac:dyDescent="0.25"/>
  <cols>
    <col min="1" max="1" bestFit="true" customWidth="true" width="18.0" collapsed="true"/>
    <col min="2" max="2" customWidth="true" width="2.5703125" collapsed="true"/>
  </cols>
  <sheetData>
    <row r="1" spans="1:6" ht="18" x14ac:dyDescent="0.25">
      <c r="A1" s="224" t="s">
        <v>0</v>
      </c>
      <c r="E1" s="1"/>
    </row>
    <row r="2" spans="1:6" s="15" customFormat="1" ht="37.5" x14ac:dyDescent="0.5">
      <c r="A2" s="13" t="s">
        <v>815</v>
      </c>
      <c r="B2" s="13" t="s">
        <v>132</v>
      </c>
      <c r="C2" s="13" t="s">
        <v>810</v>
      </c>
      <c r="D2" s="13"/>
      <c r="E2" s="14"/>
    </row>
    <row r="3" spans="1:6" x14ac:dyDescent="0.25">
      <c r="E3" s="1"/>
    </row>
    <row r="4" spans="1:6" ht="15.75" thickBot="1" x14ac:dyDescent="0.3">
      <c r="C4" s="1072"/>
      <c r="D4" s="1072"/>
      <c r="E4" s="1072"/>
      <c r="F4" s="179" t="s">
        <v>133</v>
      </c>
    </row>
    <row r="5" spans="1:6" ht="31.5" thickTop="1" thickBot="1" x14ac:dyDescent="0.3">
      <c r="C5" s="31" t="s">
        <v>631</v>
      </c>
      <c r="D5" s="663" t="s">
        <v>1399</v>
      </c>
      <c r="E5" s="346" t="s">
        <v>807</v>
      </c>
      <c r="F5" s="346" t="s">
        <v>808</v>
      </c>
    </row>
    <row r="6" spans="1:6" ht="16.5" thickTop="1" thickBot="1" x14ac:dyDescent="0.3">
      <c r="C6" s="17" t="s">
        <v>1400</v>
      </c>
      <c r="D6" s="673">
        <v>238.37074408000001</v>
      </c>
      <c r="E6" s="671">
        <v>250.96308944000003</v>
      </c>
      <c r="F6" s="671">
        <v>0</v>
      </c>
    </row>
    <row r="7" spans="1:6" ht="15.75" thickBot="1" x14ac:dyDescent="0.3">
      <c r="C7" s="17" t="s">
        <v>1401</v>
      </c>
      <c r="D7" s="673">
        <v>0</v>
      </c>
      <c r="E7" s="671">
        <v>0</v>
      </c>
      <c r="F7" s="671">
        <v>0</v>
      </c>
    </row>
    <row r="8" spans="1:6" ht="15.75" thickBot="1" x14ac:dyDescent="0.3">
      <c r="C8" s="17" t="s">
        <v>1402</v>
      </c>
      <c r="D8" s="673">
        <v>107.99556892999999</v>
      </c>
      <c r="E8" s="671">
        <v>119.17515113999998</v>
      </c>
      <c r="F8" s="671">
        <v>0</v>
      </c>
    </row>
    <row r="9" spans="1:6" ht="15.75" thickBot="1" x14ac:dyDescent="0.3">
      <c r="C9" s="26" t="s">
        <v>176</v>
      </c>
      <c r="D9" s="674">
        <v>346.36631301</v>
      </c>
      <c r="E9" s="675">
        <v>370.13824058000006</v>
      </c>
      <c r="F9" s="675">
        <v>0</v>
      </c>
    </row>
    <row r="10" spans="1:6" ht="15.75" thickTop="1" x14ac:dyDescent="0.25"/>
  </sheetData>
  <mergeCells count="1">
    <mergeCell ref="C4:E4"/>
  </mergeCells>
  <hyperlinks>
    <hyperlink ref="A1" location="'ÍNDICE TABLAS'!A1" display="ÍNDICE TABLAS" xr:uid="{00000000-0004-0000-2F00-000000000000}"/>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0"/>
  <sheetViews>
    <sheetView showGridLines="0" workbookViewId="0">
      <selection activeCell="J15" sqref="J15"/>
    </sheetView>
  </sheetViews>
  <sheetFormatPr baseColWidth="10" defaultRowHeight="15" x14ac:dyDescent="0.25"/>
  <cols>
    <col min="1" max="1" bestFit="true" customWidth="true" width="18.0" collapsed="true"/>
    <col min="2" max="2" customWidth="true" width="2.5703125" collapsed="true"/>
  </cols>
  <sheetData>
    <row r="1" spans="1:5" ht="18" x14ac:dyDescent="0.25">
      <c r="A1" s="224" t="s">
        <v>0</v>
      </c>
      <c r="D1" s="1"/>
    </row>
    <row r="2" spans="1:5" s="15" customFormat="1" ht="37.5" x14ac:dyDescent="0.5">
      <c r="A2" s="13" t="s">
        <v>816</v>
      </c>
      <c r="B2" s="13" t="s">
        <v>132</v>
      </c>
      <c r="C2" s="13" t="s">
        <v>87</v>
      </c>
      <c r="D2" s="14"/>
    </row>
    <row r="3" spans="1:5" x14ac:dyDescent="0.25">
      <c r="C3" s="181"/>
      <c r="D3" s="181"/>
      <c r="E3" s="181"/>
    </row>
    <row r="4" spans="1:5" ht="15.75" thickBot="1" x14ac:dyDescent="0.3">
      <c r="C4" s="337"/>
      <c r="D4" s="1073" t="s">
        <v>133</v>
      </c>
      <c r="E4" s="1073"/>
    </row>
    <row r="5" spans="1:5" ht="31.5" thickTop="1" thickBot="1" x14ac:dyDescent="0.3">
      <c r="C5" s="180" t="s">
        <v>812</v>
      </c>
      <c r="D5" s="352" t="s">
        <v>813</v>
      </c>
      <c r="E5" s="352" t="s">
        <v>814</v>
      </c>
    </row>
    <row r="6" spans="1:5" ht="16.5" thickTop="1" thickBot="1" x14ac:dyDescent="0.3">
      <c r="C6" s="17" t="s">
        <v>1400</v>
      </c>
      <c r="D6" s="619">
        <v>0</v>
      </c>
      <c r="E6" s="619">
        <v>59.643238510000003</v>
      </c>
    </row>
    <row r="7" spans="1:5" ht="15.75" thickBot="1" x14ac:dyDescent="0.3">
      <c r="C7" s="17" t="s">
        <v>1401</v>
      </c>
      <c r="D7" s="619">
        <v>0</v>
      </c>
      <c r="E7" s="619">
        <v>0</v>
      </c>
    </row>
    <row r="8" spans="1:5" ht="15.75" thickBot="1" x14ac:dyDescent="0.3">
      <c r="C8" s="17" t="s">
        <v>1402</v>
      </c>
      <c r="D8" s="619">
        <v>-6.9777019999999496E-2</v>
      </c>
      <c r="E8" s="619">
        <v>5.2128879100000001</v>
      </c>
    </row>
    <row r="9" spans="1:5" ht="15.75" thickBot="1" x14ac:dyDescent="0.3">
      <c r="C9" s="26" t="s">
        <v>176</v>
      </c>
      <c r="D9" s="863">
        <v>-6.9777019999999496E-2</v>
      </c>
      <c r="E9" s="863">
        <v>64.85612642000001</v>
      </c>
    </row>
    <row r="10" spans="1:5" ht="15.75" thickTop="1" x14ac:dyDescent="0.25"/>
  </sheetData>
  <mergeCells count="1">
    <mergeCell ref="D4:E4"/>
  </mergeCells>
  <hyperlinks>
    <hyperlink ref="A1" location="'ÍNDICE TABLAS'!A1" display="ÍNDICE TABLAS" xr:uid="{00000000-0004-0000-3000-000000000000}"/>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Z49"/>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39.7109375" collapsed="true"/>
    <col min="5" max="5" bestFit="true" customWidth="true" width="14.0" collapsed="true"/>
  </cols>
  <sheetData>
    <row r="1" spans="1:26" ht="18" x14ac:dyDescent="0.25">
      <c r="A1" s="224" t="s">
        <v>0</v>
      </c>
      <c r="D1" s="1"/>
    </row>
    <row r="2" spans="1:26" s="15" customFormat="1" ht="37.5" x14ac:dyDescent="0.5">
      <c r="A2" s="13" t="s">
        <v>842</v>
      </c>
      <c r="B2" s="13" t="s">
        <v>132</v>
      </c>
      <c r="C2" s="13" t="s">
        <v>1403</v>
      </c>
      <c r="D2" s="14"/>
    </row>
    <row r="4" spans="1:26" ht="30" x14ac:dyDescent="0.25">
      <c r="C4" s="695" t="s">
        <v>1404</v>
      </c>
    </row>
    <row r="5" spans="1:26" ht="15.75" thickBot="1" x14ac:dyDescent="0.3"/>
    <row r="6" spans="1:26" ht="15.75" customHeight="1" thickTop="1" thickBot="1" x14ac:dyDescent="0.35">
      <c r="C6" s="676"/>
      <c r="D6" s="1062" t="s">
        <v>1405</v>
      </c>
      <c r="E6" s="941"/>
      <c r="F6" s="941"/>
      <c r="G6" s="941"/>
      <c r="H6" s="941"/>
      <c r="I6" s="1077" t="s">
        <v>1406</v>
      </c>
      <c r="J6" s="1078"/>
      <c r="K6" s="1078"/>
      <c r="L6" s="1079"/>
      <c r="M6" s="941" t="s">
        <v>1407</v>
      </c>
      <c r="N6" s="941"/>
      <c r="O6" s="941"/>
      <c r="P6" s="941"/>
      <c r="Q6" s="1077" t="s">
        <v>1408</v>
      </c>
      <c r="R6" s="1078"/>
      <c r="S6" s="1078"/>
      <c r="T6" s="1079"/>
      <c r="U6" s="1074" t="s">
        <v>1409</v>
      </c>
      <c r="V6" s="1074"/>
      <c r="W6" s="1074"/>
      <c r="X6" s="1074"/>
      <c r="Y6" s="1075" t="s">
        <v>1410</v>
      </c>
      <c r="Z6" s="633"/>
    </row>
    <row r="7" spans="1:26" ht="49.5" customHeight="1" thickBot="1" x14ac:dyDescent="0.35">
      <c r="C7" s="677" t="s">
        <v>133</v>
      </c>
      <c r="D7" s="678" t="s">
        <v>1411</v>
      </c>
      <c r="E7" s="678" t="s">
        <v>1411</v>
      </c>
      <c r="F7" s="678" t="s">
        <v>1412</v>
      </c>
      <c r="G7" s="678" t="s">
        <v>1413</v>
      </c>
      <c r="H7" s="679" t="s">
        <v>1414</v>
      </c>
      <c r="I7" s="680" t="s">
        <v>1415</v>
      </c>
      <c r="J7" s="678" t="s">
        <v>1416</v>
      </c>
      <c r="K7" s="678" t="s">
        <v>1417</v>
      </c>
      <c r="L7" s="681" t="s">
        <v>1418</v>
      </c>
      <c r="M7" s="680" t="s">
        <v>1415</v>
      </c>
      <c r="N7" s="678" t="s">
        <v>1416</v>
      </c>
      <c r="O7" s="678" t="s">
        <v>1417</v>
      </c>
      <c r="P7" s="679" t="s">
        <v>1418</v>
      </c>
      <c r="Q7" s="680" t="s">
        <v>1415</v>
      </c>
      <c r="R7" s="678" t="s">
        <v>1416</v>
      </c>
      <c r="S7" s="678" t="s">
        <v>1417</v>
      </c>
      <c r="T7" s="682" t="s">
        <v>1418</v>
      </c>
      <c r="U7" s="680" t="s">
        <v>1415</v>
      </c>
      <c r="V7" s="678" t="s">
        <v>1416</v>
      </c>
      <c r="W7" s="678" t="s">
        <v>1417</v>
      </c>
      <c r="X7" s="683" t="s">
        <v>1418</v>
      </c>
      <c r="Y7" s="1076"/>
      <c r="Z7" s="633"/>
    </row>
    <row r="8" spans="1:26" ht="17.25" thickTop="1" thickBot="1" x14ac:dyDescent="0.35">
      <c r="C8" s="684" t="s">
        <v>1419</v>
      </c>
      <c r="D8" s="809">
        <v>0</v>
      </c>
      <c r="E8" s="809">
        <v>0</v>
      </c>
      <c r="F8" s="809">
        <v>0.53706012000000003</v>
      </c>
      <c r="G8" s="830">
        <v>179.44553934999999</v>
      </c>
      <c r="H8" s="830">
        <v>64.856126419999995</v>
      </c>
      <c r="I8" s="831">
        <v>238.37074408000001</v>
      </c>
      <c r="J8" s="810">
        <v>6.4679818100000004</v>
      </c>
      <c r="K8" s="810">
        <v>0</v>
      </c>
      <c r="L8" s="832">
        <v>0</v>
      </c>
      <c r="M8" s="830">
        <v>2941.3898908088599</v>
      </c>
      <c r="N8" s="809">
        <v>67.060779537000002</v>
      </c>
      <c r="O8" s="809">
        <v>0</v>
      </c>
      <c r="P8" s="809">
        <v>0</v>
      </c>
      <c r="Q8" s="829">
        <v>41.626895199575003</v>
      </c>
      <c r="R8" s="811">
        <v>26.393257570699948</v>
      </c>
      <c r="S8" s="811">
        <v>0</v>
      </c>
      <c r="T8" s="812">
        <v>0</v>
      </c>
      <c r="U8" s="809">
        <v>3.3301516159660003</v>
      </c>
      <c r="V8" s="809">
        <v>2.1114606056559961</v>
      </c>
      <c r="W8" s="809">
        <v>3.6640696705343954E-7</v>
      </c>
      <c r="X8" s="809">
        <v>0</v>
      </c>
      <c r="Y8" s="809">
        <v>-6.9777089777019546E-2</v>
      </c>
      <c r="Z8" s="633"/>
    </row>
    <row r="9" spans="1:26" ht="17.25" thickTop="1" thickBot="1" x14ac:dyDescent="0.35">
      <c r="C9" s="685" t="s">
        <v>1420</v>
      </c>
      <c r="D9" s="813">
        <v>0</v>
      </c>
      <c r="E9" s="813">
        <v>0</v>
      </c>
      <c r="F9" s="813">
        <v>0.53706012000000003</v>
      </c>
      <c r="G9" s="813">
        <v>179.44553934999999</v>
      </c>
      <c r="H9" s="814">
        <v>64.856126419999995</v>
      </c>
      <c r="I9" s="833">
        <v>238.37074408000001</v>
      </c>
      <c r="J9" s="813">
        <v>6.4679818100000004</v>
      </c>
      <c r="K9" s="813">
        <v>0</v>
      </c>
      <c r="L9" s="815">
        <v>0</v>
      </c>
      <c r="M9" s="834">
        <v>2941.3898908088599</v>
      </c>
      <c r="N9" s="813">
        <v>67.060779537000002</v>
      </c>
      <c r="O9" s="813">
        <v>0</v>
      </c>
      <c r="P9" s="814">
        <v>0</v>
      </c>
      <c r="Q9" s="833">
        <v>41.626895199575003</v>
      </c>
      <c r="R9" s="813">
        <v>26.393257570699948</v>
      </c>
      <c r="S9" s="813">
        <v>0</v>
      </c>
      <c r="T9" s="815">
        <v>0</v>
      </c>
      <c r="U9" s="834">
        <v>3.3301516159660003</v>
      </c>
      <c r="V9" s="813">
        <v>2.1114606056559961</v>
      </c>
      <c r="W9" s="813">
        <v>3.6640696705343954E-7</v>
      </c>
      <c r="X9" s="813">
        <v>0</v>
      </c>
      <c r="Y9" s="813">
        <v>-6.9777089777019546E-2</v>
      </c>
      <c r="Z9" s="686"/>
    </row>
    <row r="10" spans="1:26" ht="15.75" x14ac:dyDescent="0.3">
      <c r="C10" s="687" t="s">
        <v>1421</v>
      </c>
      <c r="D10" s="816">
        <v>0</v>
      </c>
      <c r="E10" s="816">
        <v>0</v>
      </c>
      <c r="F10" s="816">
        <v>0.53706012000000003</v>
      </c>
      <c r="G10" s="816">
        <v>179.44553934999999</v>
      </c>
      <c r="H10" s="818">
        <v>64.856126419999995</v>
      </c>
      <c r="I10" s="819">
        <v>238.37074408000001</v>
      </c>
      <c r="J10" s="816">
        <v>6.4679818100000004</v>
      </c>
      <c r="K10" s="816">
        <v>0</v>
      </c>
      <c r="L10" s="817">
        <v>0</v>
      </c>
      <c r="M10" s="820">
        <v>2941.3898908088599</v>
      </c>
      <c r="N10" s="816">
        <v>67.060779537000002</v>
      </c>
      <c r="O10" s="816">
        <v>0</v>
      </c>
      <c r="P10" s="818">
        <v>0</v>
      </c>
      <c r="Q10" s="819">
        <v>41.626895199575003</v>
      </c>
      <c r="R10" s="816">
        <v>26.393257570699948</v>
      </c>
      <c r="S10" s="816">
        <v>0</v>
      </c>
      <c r="T10" s="817">
        <v>0</v>
      </c>
      <c r="U10" s="820">
        <v>3.3301516159660003</v>
      </c>
      <c r="V10" s="816">
        <v>2.1114606056559961</v>
      </c>
      <c r="W10" s="816">
        <v>3.6640696705343954E-7</v>
      </c>
      <c r="X10" s="816">
        <v>0</v>
      </c>
      <c r="Y10" s="816">
        <v>-6.9777089777019546E-2</v>
      </c>
      <c r="Z10" s="633"/>
    </row>
    <row r="11" spans="1:26" ht="15.75" x14ac:dyDescent="0.3">
      <c r="C11" s="688" t="s">
        <v>1422</v>
      </c>
      <c r="D11" s="816">
        <v>0</v>
      </c>
      <c r="E11" s="816">
        <v>0</v>
      </c>
      <c r="F11" s="816">
        <v>0.53706012000000003</v>
      </c>
      <c r="G11" s="816">
        <v>179.44553934999999</v>
      </c>
      <c r="H11" s="818">
        <v>64.856126419999995</v>
      </c>
      <c r="I11" s="819">
        <v>238.37074408000001</v>
      </c>
      <c r="J11" s="816">
        <v>6.4679818100000004</v>
      </c>
      <c r="K11" s="816">
        <v>0</v>
      </c>
      <c r="L11" s="817">
        <v>0</v>
      </c>
      <c r="M11" s="820">
        <v>2941.3898908088599</v>
      </c>
      <c r="N11" s="816">
        <v>67.060779537000002</v>
      </c>
      <c r="O11" s="816">
        <v>0</v>
      </c>
      <c r="P11" s="818">
        <v>0</v>
      </c>
      <c r="Q11" s="819">
        <v>41.626895199575003</v>
      </c>
      <c r="R11" s="816">
        <v>26.393257570699948</v>
      </c>
      <c r="S11" s="816">
        <v>0</v>
      </c>
      <c r="T11" s="817">
        <v>0</v>
      </c>
      <c r="U11" s="820">
        <v>3.3301516159660003</v>
      </c>
      <c r="V11" s="816">
        <v>2.1114606056559961</v>
      </c>
      <c r="W11" s="816">
        <v>0</v>
      </c>
      <c r="X11" s="816">
        <v>0</v>
      </c>
      <c r="Y11" s="816">
        <v>-6.9777019999999537E-2</v>
      </c>
      <c r="Z11" s="633"/>
    </row>
    <row r="12" spans="1:26" ht="15.75" x14ac:dyDescent="0.3">
      <c r="C12" s="688" t="s">
        <v>1423</v>
      </c>
      <c r="D12" s="816">
        <v>0</v>
      </c>
      <c r="E12" s="816">
        <v>0</v>
      </c>
      <c r="F12" s="816">
        <v>0</v>
      </c>
      <c r="G12" s="816">
        <v>0</v>
      </c>
      <c r="H12" s="818">
        <v>0</v>
      </c>
      <c r="I12" s="819">
        <v>0</v>
      </c>
      <c r="J12" s="816">
        <v>0</v>
      </c>
      <c r="K12" s="816">
        <v>0</v>
      </c>
      <c r="L12" s="817">
        <v>0</v>
      </c>
      <c r="M12" s="820">
        <v>0</v>
      </c>
      <c r="N12" s="816">
        <v>0</v>
      </c>
      <c r="O12" s="816">
        <v>0</v>
      </c>
      <c r="P12" s="818">
        <v>0</v>
      </c>
      <c r="Q12" s="819">
        <v>0</v>
      </c>
      <c r="R12" s="816">
        <v>0</v>
      </c>
      <c r="S12" s="816">
        <v>0</v>
      </c>
      <c r="T12" s="817">
        <v>0</v>
      </c>
      <c r="U12" s="820">
        <v>0</v>
      </c>
      <c r="V12" s="816">
        <v>0</v>
      </c>
      <c r="W12" s="816">
        <v>3.6640696705343954E-7</v>
      </c>
      <c r="X12" s="816">
        <v>0</v>
      </c>
      <c r="Y12" s="816">
        <v>-6.9777019999999494E-8</v>
      </c>
      <c r="Z12" s="633"/>
    </row>
    <row r="13" spans="1:26" ht="15.75" x14ac:dyDescent="0.3">
      <c r="C13" s="689" t="s">
        <v>1424</v>
      </c>
      <c r="D13" s="816">
        <v>0</v>
      </c>
      <c r="E13" s="816">
        <v>0</v>
      </c>
      <c r="F13" s="816">
        <v>0</v>
      </c>
      <c r="G13" s="816">
        <v>0</v>
      </c>
      <c r="H13" s="818">
        <v>0</v>
      </c>
      <c r="I13" s="819">
        <v>0</v>
      </c>
      <c r="J13" s="816">
        <v>0</v>
      </c>
      <c r="K13" s="816">
        <v>0</v>
      </c>
      <c r="L13" s="817">
        <v>0</v>
      </c>
      <c r="M13" s="820">
        <v>0</v>
      </c>
      <c r="N13" s="816">
        <v>0</v>
      </c>
      <c r="O13" s="816">
        <v>0</v>
      </c>
      <c r="P13" s="818">
        <v>0</v>
      </c>
      <c r="Q13" s="819">
        <v>0</v>
      </c>
      <c r="R13" s="816">
        <v>0</v>
      </c>
      <c r="S13" s="816">
        <v>0</v>
      </c>
      <c r="T13" s="817">
        <v>0</v>
      </c>
      <c r="U13" s="820">
        <v>0</v>
      </c>
      <c r="V13" s="816">
        <v>0</v>
      </c>
      <c r="W13" s="816">
        <v>0</v>
      </c>
      <c r="X13" s="816">
        <v>0</v>
      </c>
      <c r="Y13" s="816">
        <v>0</v>
      </c>
      <c r="Z13" s="633"/>
    </row>
    <row r="14" spans="1:26" ht="15.75" x14ac:dyDescent="0.3">
      <c r="C14" s="688" t="s">
        <v>1425</v>
      </c>
      <c r="D14" s="816">
        <v>0</v>
      </c>
      <c r="E14" s="816">
        <v>0</v>
      </c>
      <c r="F14" s="816">
        <v>0</v>
      </c>
      <c r="G14" s="816">
        <v>0</v>
      </c>
      <c r="H14" s="818">
        <v>0</v>
      </c>
      <c r="I14" s="819">
        <v>0</v>
      </c>
      <c r="J14" s="816">
        <v>0</v>
      </c>
      <c r="K14" s="816">
        <v>0</v>
      </c>
      <c r="L14" s="817">
        <v>0</v>
      </c>
      <c r="M14" s="820">
        <v>0</v>
      </c>
      <c r="N14" s="816">
        <v>0</v>
      </c>
      <c r="O14" s="816">
        <v>0</v>
      </c>
      <c r="P14" s="818">
        <v>0</v>
      </c>
      <c r="Q14" s="819">
        <v>0</v>
      </c>
      <c r="R14" s="816">
        <v>0</v>
      </c>
      <c r="S14" s="816">
        <v>0</v>
      </c>
      <c r="T14" s="817">
        <v>0</v>
      </c>
      <c r="U14" s="820">
        <v>0</v>
      </c>
      <c r="V14" s="816">
        <v>0</v>
      </c>
      <c r="W14" s="816">
        <v>0</v>
      </c>
      <c r="X14" s="816">
        <v>0</v>
      </c>
      <c r="Y14" s="816">
        <v>0</v>
      </c>
      <c r="Z14" s="633"/>
    </row>
    <row r="15" spans="1:26" ht="16.5" thickBot="1" x14ac:dyDescent="0.35">
      <c r="C15" s="690" t="s">
        <v>1426</v>
      </c>
      <c r="D15" s="821">
        <v>0</v>
      </c>
      <c r="E15" s="816">
        <v>0</v>
      </c>
      <c r="F15" s="816">
        <v>0</v>
      </c>
      <c r="G15" s="816">
        <v>0</v>
      </c>
      <c r="H15" s="818">
        <v>0</v>
      </c>
      <c r="I15" s="822">
        <v>0</v>
      </c>
      <c r="J15" s="816">
        <v>0</v>
      </c>
      <c r="K15" s="816">
        <v>0</v>
      </c>
      <c r="L15" s="817">
        <v>0</v>
      </c>
      <c r="M15" s="823">
        <v>0</v>
      </c>
      <c r="N15" s="816">
        <v>0</v>
      </c>
      <c r="O15" s="816">
        <v>0</v>
      </c>
      <c r="P15" s="818">
        <v>0</v>
      </c>
      <c r="Q15" s="822">
        <v>0</v>
      </c>
      <c r="R15" s="816">
        <v>0</v>
      </c>
      <c r="S15" s="816">
        <v>0</v>
      </c>
      <c r="T15" s="817">
        <v>0</v>
      </c>
      <c r="U15" s="823">
        <v>0</v>
      </c>
      <c r="V15" s="816">
        <v>0</v>
      </c>
      <c r="W15" s="816">
        <v>0</v>
      </c>
      <c r="X15" s="816">
        <v>0</v>
      </c>
      <c r="Y15" s="816">
        <v>0</v>
      </c>
      <c r="Z15" s="633"/>
    </row>
    <row r="16" spans="1:26" ht="16.5" thickBot="1" x14ac:dyDescent="0.35">
      <c r="C16" s="691" t="s">
        <v>1427</v>
      </c>
      <c r="D16" s="835">
        <v>0</v>
      </c>
      <c r="E16" s="835">
        <v>0</v>
      </c>
      <c r="F16" s="835">
        <v>0</v>
      </c>
      <c r="G16" s="835">
        <v>0</v>
      </c>
      <c r="H16" s="836">
        <v>0</v>
      </c>
      <c r="I16" s="837">
        <v>0</v>
      </c>
      <c r="J16" s="835">
        <v>0</v>
      </c>
      <c r="K16" s="835">
        <v>0</v>
      </c>
      <c r="L16" s="838">
        <v>0</v>
      </c>
      <c r="M16" s="839">
        <v>0</v>
      </c>
      <c r="N16" s="835">
        <v>0</v>
      </c>
      <c r="O16" s="835">
        <v>0</v>
      </c>
      <c r="P16" s="836">
        <v>0</v>
      </c>
      <c r="Q16" s="837">
        <v>0</v>
      </c>
      <c r="R16" s="835">
        <v>0</v>
      </c>
      <c r="S16" s="835">
        <v>0</v>
      </c>
      <c r="T16" s="838">
        <v>0</v>
      </c>
      <c r="U16" s="839">
        <v>0</v>
      </c>
      <c r="V16" s="835">
        <v>0</v>
      </c>
      <c r="W16" s="835">
        <v>0</v>
      </c>
      <c r="X16" s="835">
        <v>0</v>
      </c>
      <c r="Y16" s="835">
        <v>0</v>
      </c>
      <c r="Z16" s="686"/>
    </row>
    <row r="17" spans="3:26" ht="15.75" x14ac:dyDescent="0.3">
      <c r="C17" s="692" t="s">
        <v>1421</v>
      </c>
      <c r="D17" s="816">
        <v>0</v>
      </c>
      <c r="E17" s="816">
        <v>0</v>
      </c>
      <c r="F17" s="816">
        <v>0</v>
      </c>
      <c r="G17" s="816">
        <v>0</v>
      </c>
      <c r="H17" s="818">
        <v>0</v>
      </c>
      <c r="I17" s="819">
        <v>0</v>
      </c>
      <c r="J17" s="816">
        <v>0</v>
      </c>
      <c r="K17" s="816">
        <v>0</v>
      </c>
      <c r="L17" s="817">
        <v>0</v>
      </c>
      <c r="M17" s="820">
        <v>0</v>
      </c>
      <c r="N17" s="816">
        <v>0</v>
      </c>
      <c r="O17" s="816">
        <v>0</v>
      </c>
      <c r="P17" s="818">
        <v>0</v>
      </c>
      <c r="Q17" s="819">
        <v>0</v>
      </c>
      <c r="R17" s="816">
        <v>0</v>
      </c>
      <c r="S17" s="816">
        <v>0</v>
      </c>
      <c r="T17" s="817">
        <v>0</v>
      </c>
      <c r="U17" s="820">
        <v>0</v>
      </c>
      <c r="V17" s="816">
        <v>0</v>
      </c>
      <c r="W17" s="816">
        <v>0</v>
      </c>
      <c r="X17" s="816">
        <v>0</v>
      </c>
      <c r="Y17" s="816">
        <v>0</v>
      </c>
      <c r="Z17" s="686"/>
    </row>
    <row r="18" spans="3:26" ht="15.75" x14ac:dyDescent="0.3">
      <c r="C18" s="688" t="s">
        <v>1422</v>
      </c>
      <c r="D18" s="816">
        <v>0</v>
      </c>
      <c r="E18" s="816">
        <v>0</v>
      </c>
      <c r="F18" s="816">
        <v>0</v>
      </c>
      <c r="G18" s="816">
        <v>0</v>
      </c>
      <c r="H18" s="818">
        <v>0</v>
      </c>
      <c r="I18" s="819">
        <v>0</v>
      </c>
      <c r="J18" s="816">
        <v>0</v>
      </c>
      <c r="K18" s="816">
        <v>0</v>
      </c>
      <c r="L18" s="817">
        <v>0</v>
      </c>
      <c r="M18" s="820">
        <v>0</v>
      </c>
      <c r="N18" s="816">
        <v>0</v>
      </c>
      <c r="O18" s="816">
        <v>0</v>
      </c>
      <c r="P18" s="818">
        <v>0</v>
      </c>
      <c r="Q18" s="819">
        <v>0</v>
      </c>
      <c r="R18" s="816">
        <v>0</v>
      </c>
      <c r="S18" s="816">
        <v>0</v>
      </c>
      <c r="T18" s="817">
        <v>0</v>
      </c>
      <c r="U18" s="820">
        <v>0</v>
      </c>
      <c r="V18" s="816">
        <v>0</v>
      </c>
      <c r="W18" s="816">
        <v>0</v>
      </c>
      <c r="X18" s="816">
        <v>0</v>
      </c>
      <c r="Y18" s="816">
        <v>0</v>
      </c>
      <c r="Z18" s="633"/>
    </row>
    <row r="19" spans="3:26" ht="15.75" x14ac:dyDescent="0.3">
      <c r="C19" s="688" t="s">
        <v>1423</v>
      </c>
      <c r="D19" s="816">
        <v>0</v>
      </c>
      <c r="E19" s="816">
        <v>0</v>
      </c>
      <c r="F19" s="816">
        <v>0</v>
      </c>
      <c r="G19" s="816">
        <v>0</v>
      </c>
      <c r="H19" s="818">
        <v>0</v>
      </c>
      <c r="I19" s="819">
        <v>0</v>
      </c>
      <c r="J19" s="816">
        <v>0</v>
      </c>
      <c r="K19" s="816">
        <v>0</v>
      </c>
      <c r="L19" s="817">
        <v>0</v>
      </c>
      <c r="M19" s="820">
        <v>0</v>
      </c>
      <c r="N19" s="816">
        <v>0</v>
      </c>
      <c r="O19" s="816">
        <v>0</v>
      </c>
      <c r="P19" s="818">
        <v>0</v>
      </c>
      <c r="Q19" s="819">
        <v>0</v>
      </c>
      <c r="R19" s="816">
        <v>0</v>
      </c>
      <c r="S19" s="816">
        <v>0</v>
      </c>
      <c r="T19" s="817">
        <v>0</v>
      </c>
      <c r="U19" s="820">
        <v>0</v>
      </c>
      <c r="V19" s="816">
        <v>0</v>
      </c>
      <c r="W19" s="816">
        <v>0</v>
      </c>
      <c r="X19" s="816">
        <v>0</v>
      </c>
      <c r="Y19" s="816">
        <v>0</v>
      </c>
      <c r="Z19" s="633"/>
    </row>
    <row r="20" spans="3:26" ht="15.75" x14ac:dyDescent="0.3">
      <c r="C20" s="689" t="s">
        <v>1424</v>
      </c>
      <c r="D20" s="816">
        <v>0</v>
      </c>
      <c r="E20" s="816">
        <v>0</v>
      </c>
      <c r="F20" s="816">
        <v>0</v>
      </c>
      <c r="G20" s="816">
        <v>0</v>
      </c>
      <c r="H20" s="818">
        <v>0</v>
      </c>
      <c r="I20" s="819">
        <v>0</v>
      </c>
      <c r="J20" s="816">
        <v>0</v>
      </c>
      <c r="K20" s="816">
        <v>0</v>
      </c>
      <c r="L20" s="817">
        <v>0</v>
      </c>
      <c r="M20" s="820">
        <v>0</v>
      </c>
      <c r="N20" s="816">
        <v>0</v>
      </c>
      <c r="O20" s="816">
        <v>0</v>
      </c>
      <c r="P20" s="818">
        <v>0</v>
      </c>
      <c r="Q20" s="819">
        <v>0</v>
      </c>
      <c r="R20" s="816">
        <v>0</v>
      </c>
      <c r="S20" s="816">
        <v>0</v>
      </c>
      <c r="T20" s="817">
        <v>0</v>
      </c>
      <c r="U20" s="820">
        <v>0</v>
      </c>
      <c r="V20" s="816">
        <v>0</v>
      </c>
      <c r="W20" s="816">
        <v>0</v>
      </c>
      <c r="X20" s="816">
        <v>0</v>
      </c>
      <c r="Y20" s="816">
        <v>0</v>
      </c>
      <c r="Z20" s="686"/>
    </row>
    <row r="21" spans="3:26" ht="15.75" x14ac:dyDescent="0.3">
      <c r="C21" s="688" t="s">
        <v>1425</v>
      </c>
      <c r="D21" s="816">
        <v>0</v>
      </c>
      <c r="E21" s="816">
        <v>0</v>
      </c>
      <c r="F21" s="816">
        <v>0</v>
      </c>
      <c r="G21" s="816">
        <v>0</v>
      </c>
      <c r="H21" s="818">
        <v>0</v>
      </c>
      <c r="I21" s="819">
        <v>0</v>
      </c>
      <c r="J21" s="816">
        <v>0</v>
      </c>
      <c r="K21" s="816">
        <v>0</v>
      </c>
      <c r="L21" s="817">
        <v>0</v>
      </c>
      <c r="M21" s="820">
        <v>0</v>
      </c>
      <c r="N21" s="816">
        <v>0</v>
      </c>
      <c r="O21" s="816">
        <v>0</v>
      </c>
      <c r="P21" s="818">
        <v>0</v>
      </c>
      <c r="Q21" s="819">
        <v>0</v>
      </c>
      <c r="R21" s="816">
        <v>0</v>
      </c>
      <c r="S21" s="816">
        <v>0</v>
      </c>
      <c r="T21" s="817">
        <v>0</v>
      </c>
      <c r="U21" s="820">
        <v>0</v>
      </c>
      <c r="V21" s="816">
        <v>0</v>
      </c>
      <c r="W21" s="816">
        <v>0</v>
      </c>
      <c r="X21" s="816">
        <v>0</v>
      </c>
      <c r="Y21" s="816">
        <v>0</v>
      </c>
      <c r="Z21" s="686"/>
    </row>
    <row r="22" spans="3:26" ht="16.5" thickBot="1" x14ac:dyDescent="0.35">
      <c r="C22" s="693" t="s">
        <v>1426</v>
      </c>
      <c r="D22" s="824">
        <v>0</v>
      </c>
      <c r="E22" s="824">
        <v>0</v>
      </c>
      <c r="F22" s="824">
        <v>0</v>
      </c>
      <c r="G22" s="824">
        <v>0</v>
      </c>
      <c r="H22" s="825">
        <v>0</v>
      </c>
      <c r="I22" s="826">
        <v>0</v>
      </c>
      <c r="J22" s="824">
        <v>0</v>
      </c>
      <c r="K22" s="824">
        <v>0</v>
      </c>
      <c r="L22" s="827">
        <v>0</v>
      </c>
      <c r="M22" s="828">
        <v>0</v>
      </c>
      <c r="N22" s="824">
        <v>0</v>
      </c>
      <c r="O22" s="824">
        <v>0</v>
      </c>
      <c r="P22" s="825">
        <v>0</v>
      </c>
      <c r="Q22" s="826">
        <v>0</v>
      </c>
      <c r="R22" s="824">
        <v>0</v>
      </c>
      <c r="S22" s="824">
        <v>0</v>
      </c>
      <c r="T22" s="827">
        <v>0</v>
      </c>
      <c r="U22" s="828">
        <v>0</v>
      </c>
      <c r="V22" s="824">
        <v>0</v>
      </c>
      <c r="W22" s="824">
        <v>0</v>
      </c>
      <c r="X22" s="824">
        <v>0</v>
      </c>
      <c r="Y22" s="824">
        <v>0</v>
      </c>
      <c r="Z22" s="686"/>
    </row>
    <row r="23" spans="3:26" ht="16.5" thickTop="1" x14ac:dyDescent="0.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row>
    <row r="24" spans="3:26" ht="30" x14ac:dyDescent="0.3">
      <c r="C24" s="695" t="s">
        <v>1432</v>
      </c>
      <c r="D24" s="633"/>
      <c r="E24" s="633"/>
      <c r="F24" s="633"/>
      <c r="G24" s="633"/>
      <c r="H24" s="633"/>
      <c r="I24" s="633"/>
      <c r="J24" s="633"/>
      <c r="K24" s="633"/>
      <c r="L24" s="633"/>
      <c r="M24" s="633"/>
      <c r="N24" s="633"/>
      <c r="O24" s="633"/>
      <c r="P24" s="633"/>
      <c r="Q24" s="633"/>
      <c r="R24" s="633"/>
      <c r="S24" s="633"/>
      <c r="T24" s="633"/>
      <c r="U24" s="633"/>
      <c r="V24" s="633"/>
      <c r="W24" s="633"/>
      <c r="X24" s="633"/>
      <c r="Y24" s="633"/>
      <c r="Z24" s="633"/>
    </row>
    <row r="25" spans="3:26" ht="16.5" thickBot="1" x14ac:dyDescent="0.35">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row>
    <row r="26" spans="3:26" ht="15.75" customHeight="1" thickTop="1" thickBot="1" x14ac:dyDescent="0.35">
      <c r="C26" s="676"/>
      <c r="D26" s="1062" t="s">
        <v>1405</v>
      </c>
      <c r="E26" s="941"/>
      <c r="F26" s="941"/>
      <c r="G26" s="941"/>
      <c r="H26" s="941"/>
      <c r="I26" s="1077" t="s">
        <v>1406</v>
      </c>
      <c r="J26" s="1078"/>
      <c r="K26" s="1078"/>
      <c r="L26" s="1079"/>
      <c r="M26" s="941" t="s">
        <v>1407</v>
      </c>
      <c r="N26" s="941"/>
      <c r="O26" s="941"/>
      <c r="P26" s="941"/>
      <c r="Q26" s="1077" t="s">
        <v>1408</v>
      </c>
      <c r="R26" s="1078"/>
      <c r="S26" s="1078"/>
      <c r="T26" s="1079"/>
      <c r="U26" s="1074" t="s">
        <v>1409</v>
      </c>
      <c r="V26" s="1074"/>
      <c r="W26" s="1074"/>
      <c r="X26" s="1074"/>
      <c r="Y26" s="1075" t="s">
        <v>1410</v>
      </c>
      <c r="Z26" s="633"/>
    </row>
    <row r="27" spans="3:26" ht="49.5" customHeight="1" thickBot="1" x14ac:dyDescent="0.35">
      <c r="C27" s="677" t="s">
        <v>133</v>
      </c>
      <c r="D27" s="678" t="s">
        <v>1411</v>
      </c>
      <c r="E27" s="678" t="s">
        <v>1411</v>
      </c>
      <c r="F27" s="678" t="s">
        <v>1412</v>
      </c>
      <c r="G27" s="678" t="s">
        <v>1413</v>
      </c>
      <c r="H27" s="679" t="s">
        <v>1414</v>
      </c>
      <c r="I27" s="680" t="s">
        <v>1415</v>
      </c>
      <c r="J27" s="678" t="s">
        <v>1416</v>
      </c>
      <c r="K27" s="678" t="s">
        <v>1417</v>
      </c>
      <c r="L27" s="681" t="s">
        <v>1418</v>
      </c>
      <c r="M27" s="680" t="s">
        <v>1415</v>
      </c>
      <c r="N27" s="678" t="s">
        <v>1416</v>
      </c>
      <c r="O27" s="678" t="s">
        <v>1417</v>
      </c>
      <c r="P27" s="679" t="s">
        <v>1418</v>
      </c>
      <c r="Q27" s="680" t="s">
        <v>1415</v>
      </c>
      <c r="R27" s="678" t="s">
        <v>1416</v>
      </c>
      <c r="S27" s="678" t="s">
        <v>1417</v>
      </c>
      <c r="T27" s="682" t="s">
        <v>1418</v>
      </c>
      <c r="U27" s="680" t="s">
        <v>1415</v>
      </c>
      <c r="V27" s="678" t="s">
        <v>1416</v>
      </c>
      <c r="W27" s="678" t="s">
        <v>1417</v>
      </c>
      <c r="X27" s="683" t="s">
        <v>1418</v>
      </c>
      <c r="Y27" s="1076"/>
      <c r="Z27" s="633"/>
    </row>
    <row r="28" spans="3:26" ht="17.25" thickTop="1" thickBot="1" x14ac:dyDescent="0.35">
      <c r="C28" s="684" t="s">
        <v>1419</v>
      </c>
      <c r="D28" s="809">
        <v>0</v>
      </c>
      <c r="E28" s="809">
        <v>86.27932555000001</v>
      </c>
      <c r="F28" s="809">
        <v>15.153051200000002</v>
      </c>
      <c r="G28" s="809">
        <v>9.5210369999999989E-2</v>
      </c>
      <c r="H28" s="809">
        <v>0</v>
      </c>
      <c r="I28" s="829">
        <v>0</v>
      </c>
      <c r="J28" s="811">
        <v>101.52758712000002</v>
      </c>
      <c r="K28" s="811">
        <v>0</v>
      </c>
      <c r="L28" s="812">
        <v>0</v>
      </c>
      <c r="M28" s="809">
        <v>0</v>
      </c>
      <c r="N28" s="809">
        <v>49.755923898235245</v>
      </c>
      <c r="O28" s="809">
        <v>0</v>
      </c>
      <c r="P28" s="809">
        <v>0</v>
      </c>
      <c r="Q28" s="829">
        <v>0</v>
      </c>
      <c r="R28" s="811"/>
      <c r="S28" s="811">
        <v>0</v>
      </c>
      <c r="T28" s="812">
        <v>0</v>
      </c>
      <c r="U28" s="809">
        <v>0</v>
      </c>
      <c r="V28" s="809">
        <v>3.9804739059070604</v>
      </c>
      <c r="W28" s="809">
        <v>0</v>
      </c>
      <c r="X28" s="809">
        <v>0</v>
      </c>
      <c r="Y28" s="809">
        <v>0</v>
      </c>
      <c r="Z28" s="633"/>
    </row>
    <row r="29" spans="3:26" ht="17.25" thickTop="1" thickBot="1" x14ac:dyDescent="0.35">
      <c r="C29" s="685" t="s">
        <v>1420</v>
      </c>
      <c r="D29" s="813">
        <v>0</v>
      </c>
      <c r="E29" s="813">
        <v>86.27932555000001</v>
      </c>
      <c r="F29" s="813">
        <v>15.153051200000002</v>
      </c>
      <c r="G29" s="813">
        <v>9.5210369999999989E-2</v>
      </c>
      <c r="H29" s="814">
        <v>0</v>
      </c>
      <c r="I29" s="833">
        <v>0</v>
      </c>
      <c r="J29" s="813">
        <v>101.52758712000002</v>
      </c>
      <c r="K29" s="813">
        <v>0</v>
      </c>
      <c r="L29" s="815">
        <v>0</v>
      </c>
      <c r="M29" s="834">
        <v>0</v>
      </c>
      <c r="N29" s="813">
        <v>49.755923898235245</v>
      </c>
      <c r="O29" s="813">
        <v>0</v>
      </c>
      <c r="P29" s="814">
        <v>0</v>
      </c>
      <c r="Q29" s="833">
        <v>0</v>
      </c>
      <c r="R29" s="813">
        <v>49.755923823838259</v>
      </c>
      <c r="S29" s="813">
        <v>0</v>
      </c>
      <c r="T29" s="815">
        <v>0</v>
      </c>
      <c r="U29" s="834">
        <v>0</v>
      </c>
      <c r="V29" s="813">
        <v>3.9804739059070604</v>
      </c>
      <c r="W29" s="813">
        <v>0</v>
      </c>
      <c r="X29" s="813">
        <v>0</v>
      </c>
      <c r="Y29" s="813">
        <v>0</v>
      </c>
      <c r="Z29" s="686"/>
    </row>
    <row r="30" spans="3:26" ht="15.75" x14ac:dyDescent="0.3">
      <c r="C30" s="687" t="s">
        <v>1421</v>
      </c>
      <c r="D30" s="816">
        <v>0</v>
      </c>
      <c r="E30" s="816">
        <v>86.27932555000001</v>
      </c>
      <c r="F30" s="816">
        <v>15.153051200000002</v>
      </c>
      <c r="G30" s="816">
        <v>9.5210369999999989E-2</v>
      </c>
      <c r="H30" s="818">
        <v>0</v>
      </c>
      <c r="I30" s="819">
        <v>0</v>
      </c>
      <c r="J30" s="816">
        <v>101.52758712000002</v>
      </c>
      <c r="K30" s="816">
        <v>0</v>
      </c>
      <c r="L30" s="817">
        <v>0</v>
      </c>
      <c r="M30" s="820">
        <v>0</v>
      </c>
      <c r="N30" s="816">
        <v>49.755923898235245</v>
      </c>
      <c r="O30" s="816">
        <v>0</v>
      </c>
      <c r="P30" s="818">
        <v>0</v>
      </c>
      <c r="Q30" s="819">
        <v>0</v>
      </c>
      <c r="R30" s="816">
        <v>49.755923823838259</v>
      </c>
      <c r="S30" s="816">
        <v>0</v>
      </c>
      <c r="T30" s="817">
        <v>0</v>
      </c>
      <c r="U30" s="820">
        <v>0</v>
      </c>
      <c r="V30" s="816">
        <v>3.9804739059070604</v>
      </c>
      <c r="W30" s="816">
        <v>0</v>
      </c>
      <c r="X30" s="816">
        <v>0</v>
      </c>
      <c r="Y30" s="816">
        <v>0</v>
      </c>
      <c r="Z30" s="633"/>
    </row>
    <row r="31" spans="3:26" ht="15.75" x14ac:dyDescent="0.3">
      <c r="C31" s="688" t="s">
        <v>1422</v>
      </c>
      <c r="D31" s="816">
        <v>0</v>
      </c>
      <c r="E31" s="816">
        <v>86.27932555000001</v>
      </c>
      <c r="F31" s="816">
        <v>15.153051200000002</v>
      </c>
      <c r="G31" s="816">
        <v>0</v>
      </c>
      <c r="H31" s="818">
        <v>0</v>
      </c>
      <c r="I31" s="819">
        <v>0</v>
      </c>
      <c r="J31" s="816">
        <v>101.43237675000002</v>
      </c>
      <c r="K31" s="816">
        <v>0</v>
      </c>
      <c r="L31" s="817">
        <v>0</v>
      </c>
      <c r="M31" s="820">
        <v>0</v>
      </c>
      <c r="N31" s="816">
        <v>48.565794239924259</v>
      </c>
      <c r="O31" s="816">
        <v>0</v>
      </c>
      <c r="P31" s="818">
        <v>0</v>
      </c>
      <c r="Q31" s="819">
        <v>0</v>
      </c>
      <c r="R31" s="816">
        <v>48.565794198838255</v>
      </c>
      <c r="S31" s="816">
        <v>0</v>
      </c>
      <c r="T31" s="817">
        <v>0</v>
      </c>
      <c r="U31" s="820">
        <v>0</v>
      </c>
      <c r="V31" s="816">
        <v>3.8852635359070602</v>
      </c>
      <c r="W31" s="816">
        <v>0</v>
      </c>
      <c r="X31" s="816">
        <v>0</v>
      </c>
      <c r="Y31" s="816">
        <v>0</v>
      </c>
      <c r="Z31" s="633"/>
    </row>
    <row r="32" spans="3:26" ht="15.75" x14ac:dyDescent="0.3">
      <c r="C32" s="688" t="s">
        <v>1423</v>
      </c>
      <c r="D32" s="816">
        <v>0</v>
      </c>
      <c r="E32" s="816">
        <v>0</v>
      </c>
      <c r="F32" s="816">
        <v>0</v>
      </c>
      <c r="G32" s="816">
        <v>9.5210369999999989E-2</v>
      </c>
      <c r="H32" s="818">
        <v>0</v>
      </c>
      <c r="I32" s="819">
        <v>0</v>
      </c>
      <c r="J32" s="816">
        <v>9.5210369999999989E-2</v>
      </c>
      <c r="K32" s="816">
        <v>0</v>
      </c>
      <c r="L32" s="817">
        <v>0</v>
      </c>
      <c r="M32" s="820">
        <v>0</v>
      </c>
      <c r="N32" s="816">
        <v>1.1901296583109902</v>
      </c>
      <c r="O32" s="816">
        <v>0</v>
      </c>
      <c r="P32" s="818">
        <v>0</v>
      </c>
      <c r="Q32" s="819">
        <v>0</v>
      </c>
      <c r="R32" s="816">
        <v>1.190129625</v>
      </c>
      <c r="S32" s="816">
        <v>0</v>
      </c>
      <c r="T32" s="817">
        <v>0</v>
      </c>
      <c r="U32" s="820">
        <v>0</v>
      </c>
      <c r="V32" s="816">
        <v>9.5210369999999989E-2</v>
      </c>
      <c r="W32" s="816">
        <v>0</v>
      </c>
      <c r="X32" s="816">
        <v>0</v>
      </c>
      <c r="Y32" s="816">
        <v>0</v>
      </c>
      <c r="Z32" s="633"/>
    </row>
    <row r="33" spans="3:26" ht="15.75" x14ac:dyDescent="0.3">
      <c r="C33" s="689" t="s">
        <v>1424</v>
      </c>
      <c r="D33" s="816">
        <v>0</v>
      </c>
      <c r="E33" s="816">
        <v>0</v>
      </c>
      <c r="F33" s="816">
        <v>0</v>
      </c>
      <c r="G33" s="816">
        <v>0</v>
      </c>
      <c r="H33" s="818">
        <v>0</v>
      </c>
      <c r="I33" s="819">
        <v>0</v>
      </c>
      <c r="J33" s="816">
        <v>0</v>
      </c>
      <c r="K33" s="816">
        <v>0</v>
      </c>
      <c r="L33" s="817">
        <v>0</v>
      </c>
      <c r="M33" s="820">
        <v>0</v>
      </c>
      <c r="N33" s="816">
        <v>0</v>
      </c>
      <c r="O33" s="816">
        <v>0</v>
      </c>
      <c r="P33" s="818">
        <v>0</v>
      </c>
      <c r="Q33" s="819">
        <v>0</v>
      </c>
      <c r="R33" s="816">
        <v>0</v>
      </c>
      <c r="S33" s="816">
        <v>0</v>
      </c>
      <c r="T33" s="817">
        <v>0</v>
      </c>
      <c r="U33" s="820">
        <v>0</v>
      </c>
      <c r="V33" s="816">
        <v>0</v>
      </c>
      <c r="W33" s="816">
        <v>0</v>
      </c>
      <c r="X33" s="816">
        <v>0</v>
      </c>
      <c r="Y33" s="816">
        <v>0</v>
      </c>
      <c r="Z33" s="633"/>
    </row>
    <row r="34" spans="3:26" ht="15.75" x14ac:dyDescent="0.3">
      <c r="C34" s="688" t="s">
        <v>1425</v>
      </c>
      <c r="D34" s="816">
        <v>0</v>
      </c>
      <c r="E34" s="816">
        <v>0</v>
      </c>
      <c r="F34" s="816">
        <v>0</v>
      </c>
      <c r="G34" s="816">
        <v>0</v>
      </c>
      <c r="H34" s="818">
        <v>0</v>
      </c>
      <c r="I34" s="819">
        <v>0</v>
      </c>
      <c r="J34" s="816">
        <v>0</v>
      </c>
      <c r="K34" s="816">
        <v>0</v>
      </c>
      <c r="L34" s="817">
        <v>0</v>
      </c>
      <c r="M34" s="820">
        <v>0</v>
      </c>
      <c r="N34" s="816">
        <v>0</v>
      </c>
      <c r="O34" s="816">
        <v>0</v>
      </c>
      <c r="P34" s="818">
        <v>0</v>
      </c>
      <c r="Q34" s="819">
        <v>0</v>
      </c>
      <c r="R34" s="816">
        <v>0</v>
      </c>
      <c r="S34" s="816">
        <v>0</v>
      </c>
      <c r="T34" s="817">
        <v>0</v>
      </c>
      <c r="U34" s="820">
        <v>0</v>
      </c>
      <c r="V34" s="816">
        <v>0</v>
      </c>
      <c r="W34" s="816">
        <v>0</v>
      </c>
      <c r="X34" s="816">
        <v>0</v>
      </c>
      <c r="Y34" s="816">
        <v>0</v>
      </c>
      <c r="Z34" s="633"/>
    </row>
    <row r="35" spans="3:26" ht="16.5" thickBot="1" x14ac:dyDescent="0.35">
      <c r="C35" s="690" t="s">
        <v>1426</v>
      </c>
      <c r="D35" s="821">
        <v>0</v>
      </c>
      <c r="E35" s="816">
        <v>0</v>
      </c>
      <c r="F35" s="816">
        <v>0</v>
      </c>
      <c r="G35" s="816">
        <v>0</v>
      </c>
      <c r="H35" s="818">
        <v>0</v>
      </c>
      <c r="I35" s="822">
        <v>0</v>
      </c>
      <c r="J35" s="816">
        <v>0</v>
      </c>
      <c r="K35" s="816">
        <v>0</v>
      </c>
      <c r="L35" s="817">
        <v>0</v>
      </c>
      <c r="M35" s="823">
        <v>0</v>
      </c>
      <c r="N35" s="816">
        <v>0</v>
      </c>
      <c r="O35" s="816">
        <v>0</v>
      </c>
      <c r="P35" s="818">
        <v>0</v>
      </c>
      <c r="Q35" s="822">
        <v>0</v>
      </c>
      <c r="R35" s="816">
        <v>0</v>
      </c>
      <c r="S35" s="816">
        <v>0</v>
      </c>
      <c r="T35" s="817">
        <v>0</v>
      </c>
      <c r="U35" s="823">
        <v>0</v>
      </c>
      <c r="V35" s="816">
        <v>0</v>
      </c>
      <c r="W35" s="816">
        <v>0</v>
      </c>
      <c r="X35" s="816">
        <v>0</v>
      </c>
      <c r="Y35" s="816">
        <v>0</v>
      </c>
      <c r="Z35" s="633"/>
    </row>
    <row r="36" spans="3:26" ht="16.5" thickBot="1" x14ac:dyDescent="0.35">
      <c r="C36" s="691" t="s">
        <v>1427</v>
      </c>
      <c r="D36" s="835">
        <v>0</v>
      </c>
      <c r="E36" s="835">
        <v>0</v>
      </c>
      <c r="F36" s="835">
        <v>0</v>
      </c>
      <c r="G36" s="835">
        <v>0</v>
      </c>
      <c r="H36" s="836">
        <v>0</v>
      </c>
      <c r="I36" s="837">
        <v>0</v>
      </c>
      <c r="J36" s="835">
        <v>0</v>
      </c>
      <c r="K36" s="835">
        <v>0</v>
      </c>
      <c r="L36" s="838">
        <v>0</v>
      </c>
      <c r="M36" s="839">
        <v>0</v>
      </c>
      <c r="N36" s="835">
        <v>0</v>
      </c>
      <c r="O36" s="835">
        <v>0</v>
      </c>
      <c r="P36" s="836">
        <v>0</v>
      </c>
      <c r="Q36" s="837">
        <v>0</v>
      </c>
      <c r="R36" s="835">
        <v>0</v>
      </c>
      <c r="S36" s="835">
        <v>0</v>
      </c>
      <c r="T36" s="838">
        <v>0</v>
      </c>
      <c r="U36" s="839">
        <v>0</v>
      </c>
      <c r="V36" s="835">
        <v>0</v>
      </c>
      <c r="W36" s="835">
        <v>0</v>
      </c>
      <c r="X36" s="835">
        <v>0</v>
      </c>
      <c r="Y36" s="835">
        <v>0</v>
      </c>
      <c r="Z36" s="686"/>
    </row>
    <row r="37" spans="3:26" ht="15.75" x14ac:dyDescent="0.3">
      <c r="C37" s="692" t="s">
        <v>1421</v>
      </c>
      <c r="D37" s="816">
        <v>0</v>
      </c>
      <c r="E37" s="816">
        <v>0</v>
      </c>
      <c r="F37" s="816">
        <v>0</v>
      </c>
      <c r="G37" s="816">
        <v>0</v>
      </c>
      <c r="H37" s="818">
        <v>0</v>
      </c>
      <c r="I37" s="819">
        <v>0</v>
      </c>
      <c r="J37" s="816">
        <v>0</v>
      </c>
      <c r="K37" s="816">
        <v>0</v>
      </c>
      <c r="L37" s="817">
        <v>0</v>
      </c>
      <c r="M37" s="820">
        <v>0</v>
      </c>
      <c r="N37" s="816">
        <v>0</v>
      </c>
      <c r="O37" s="816">
        <v>0</v>
      </c>
      <c r="P37" s="818">
        <v>0</v>
      </c>
      <c r="Q37" s="819">
        <v>0</v>
      </c>
      <c r="R37" s="816">
        <v>0</v>
      </c>
      <c r="S37" s="816">
        <v>0</v>
      </c>
      <c r="T37" s="817">
        <v>0</v>
      </c>
      <c r="U37" s="820">
        <v>0</v>
      </c>
      <c r="V37" s="816">
        <v>0</v>
      </c>
      <c r="W37" s="816">
        <v>0</v>
      </c>
      <c r="X37" s="816">
        <v>0</v>
      </c>
      <c r="Y37" s="816">
        <v>0</v>
      </c>
      <c r="Z37" s="686"/>
    </row>
    <row r="38" spans="3:26" ht="15.75" x14ac:dyDescent="0.3">
      <c r="C38" s="688" t="s">
        <v>1422</v>
      </c>
      <c r="D38" s="816">
        <v>0</v>
      </c>
      <c r="E38" s="816">
        <v>0</v>
      </c>
      <c r="F38" s="816">
        <v>0</v>
      </c>
      <c r="G38" s="816">
        <v>0</v>
      </c>
      <c r="H38" s="818">
        <v>0</v>
      </c>
      <c r="I38" s="819">
        <v>0</v>
      </c>
      <c r="J38" s="816">
        <v>0</v>
      </c>
      <c r="K38" s="816">
        <v>0</v>
      </c>
      <c r="L38" s="817">
        <v>0</v>
      </c>
      <c r="M38" s="820">
        <v>0</v>
      </c>
      <c r="N38" s="816">
        <v>0</v>
      </c>
      <c r="O38" s="816">
        <v>0</v>
      </c>
      <c r="P38" s="818">
        <v>0</v>
      </c>
      <c r="Q38" s="819">
        <v>0</v>
      </c>
      <c r="R38" s="816">
        <v>0</v>
      </c>
      <c r="S38" s="816">
        <v>0</v>
      </c>
      <c r="T38" s="817">
        <v>0</v>
      </c>
      <c r="U38" s="820">
        <v>0</v>
      </c>
      <c r="V38" s="816">
        <v>0</v>
      </c>
      <c r="W38" s="816">
        <v>0</v>
      </c>
      <c r="X38" s="816">
        <v>0</v>
      </c>
      <c r="Y38" s="816">
        <v>0</v>
      </c>
      <c r="Z38" s="633"/>
    </row>
    <row r="39" spans="3:26" ht="15.75" x14ac:dyDescent="0.3">
      <c r="C39" s="688" t="s">
        <v>1423</v>
      </c>
      <c r="D39" s="816">
        <v>0</v>
      </c>
      <c r="E39" s="816">
        <v>0</v>
      </c>
      <c r="F39" s="816">
        <v>0</v>
      </c>
      <c r="G39" s="816">
        <v>0</v>
      </c>
      <c r="H39" s="818">
        <v>0</v>
      </c>
      <c r="I39" s="819">
        <v>0</v>
      </c>
      <c r="J39" s="816">
        <v>0</v>
      </c>
      <c r="K39" s="816">
        <v>0</v>
      </c>
      <c r="L39" s="817">
        <v>0</v>
      </c>
      <c r="M39" s="820">
        <v>0</v>
      </c>
      <c r="N39" s="816">
        <v>0</v>
      </c>
      <c r="O39" s="816">
        <v>0</v>
      </c>
      <c r="P39" s="818">
        <v>0</v>
      </c>
      <c r="Q39" s="819">
        <v>0</v>
      </c>
      <c r="R39" s="816">
        <v>0</v>
      </c>
      <c r="S39" s="816">
        <v>0</v>
      </c>
      <c r="T39" s="817">
        <v>0</v>
      </c>
      <c r="U39" s="820">
        <v>0</v>
      </c>
      <c r="V39" s="816">
        <v>0</v>
      </c>
      <c r="W39" s="816">
        <v>0</v>
      </c>
      <c r="X39" s="816">
        <v>0</v>
      </c>
      <c r="Y39" s="816">
        <v>0</v>
      </c>
      <c r="Z39" s="633"/>
    </row>
    <row r="40" spans="3:26" ht="15.75" x14ac:dyDescent="0.3">
      <c r="C40" s="689" t="s">
        <v>1424</v>
      </c>
      <c r="D40" s="816">
        <v>0</v>
      </c>
      <c r="E40" s="816">
        <v>0</v>
      </c>
      <c r="F40" s="816">
        <v>0</v>
      </c>
      <c r="G40" s="816">
        <v>0</v>
      </c>
      <c r="H40" s="818">
        <v>0</v>
      </c>
      <c r="I40" s="819">
        <v>0</v>
      </c>
      <c r="J40" s="816">
        <v>0</v>
      </c>
      <c r="K40" s="816">
        <v>0</v>
      </c>
      <c r="L40" s="817">
        <v>0</v>
      </c>
      <c r="M40" s="820">
        <v>0</v>
      </c>
      <c r="N40" s="816">
        <v>0</v>
      </c>
      <c r="O40" s="816">
        <v>0</v>
      </c>
      <c r="P40" s="818">
        <v>0</v>
      </c>
      <c r="Q40" s="819">
        <v>0</v>
      </c>
      <c r="R40" s="816">
        <v>0</v>
      </c>
      <c r="S40" s="816">
        <v>0</v>
      </c>
      <c r="T40" s="817">
        <v>0</v>
      </c>
      <c r="U40" s="820">
        <v>0</v>
      </c>
      <c r="V40" s="816">
        <v>0</v>
      </c>
      <c r="W40" s="816">
        <v>0</v>
      </c>
      <c r="X40" s="816">
        <v>0</v>
      </c>
      <c r="Y40" s="816">
        <v>0</v>
      </c>
      <c r="Z40" s="686"/>
    </row>
    <row r="41" spans="3:26" ht="15.75" x14ac:dyDescent="0.3">
      <c r="C41" s="688" t="s">
        <v>1425</v>
      </c>
      <c r="D41" s="816">
        <v>0</v>
      </c>
      <c r="E41" s="816">
        <v>0</v>
      </c>
      <c r="F41" s="816">
        <v>0</v>
      </c>
      <c r="G41" s="816">
        <v>0</v>
      </c>
      <c r="H41" s="818">
        <v>0</v>
      </c>
      <c r="I41" s="819">
        <v>0</v>
      </c>
      <c r="J41" s="816">
        <v>0</v>
      </c>
      <c r="K41" s="816">
        <v>0</v>
      </c>
      <c r="L41" s="817">
        <v>0</v>
      </c>
      <c r="M41" s="820">
        <v>0</v>
      </c>
      <c r="N41" s="816">
        <v>0</v>
      </c>
      <c r="O41" s="816">
        <v>0</v>
      </c>
      <c r="P41" s="818">
        <v>0</v>
      </c>
      <c r="Q41" s="819">
        <v>0</v>
      </c>
      <c r="R41" s="816">
        <v>0</v>
      </c>
      <c r="S41" s="816">
        <v>0</v>
      </c>
      <c r="T41" s="817">
        <v>0</v>
      </c>
      <c r="U41" s="820">
        <v>0</v>
      </c>
      <c r="V41" s="816">
        <v>0</v>
      </c>
      <c r="W41" s="816">
        <v>0</v>
      </c>
      <c r="X41" s="816">
        <v>0</v>
      </c>
      <c r="Y41" s="816">
        <v>0</v>
      </c>
      <c r="Z41" s="686"/>
    </row>
    <row r="42" spans="3:26" ht="16.5" thickBot="1" x14ac:dyDescent="0.35">
      <c r="C42" s="693" t="s">
        <v>1426</v>
      </c>
      <c r="D42" s="824">
        <v>0</v>
      </c>
      <c r="E42" s="824">
        <v>0</v>
      </c>
      <c r="F42" s="824">
        <v>0</v>
      </c>
      <c r="G42" s="824">
        <v>0</v>
      </c>
      <c r="H42" s="825">
        <v>0</v>
      </c>
      <c r="I42" s="826">
        <v>0</v>
      </c>
      <c r="J42" s="824">
        <v>0</v>
      </c>
      <c r="K42" s="824">
        <v>0</v>
      </c>
      <c r="L42" s="827">
        <v>0</v>
      </c>
      <c r="M42" s="828">
        <v>0</v>
      </c>
      <c r="N42" s="824">
        <v>0</v>
      </c>
      <c r="O42" s="824">
        <v>0</v>
      </c>
      <c r="P42" s="825">
        <v>0</v>
      </c>
      <c r="Q42" s="826">
        <v>0</v>
      </c>
      <c r="R42" s="824">
        <v>0</v>
      </c>
      <c r="S42" s="824">
        <v>0</v>
      </c>
      <c r="T42" s="827">
        <v>0</v>
      </c>
      <c r="U42" s="828">
        <v>0</v>
      </c>
      <c r="V42" s="824">
        <v>0</v>
      </c>
      <c r="W42" s="824">
        <v>0</v>
      </c>
      <c r="X42" s="824">
        <v>0</v>
      </c>
      <c r="Y42" s="824">
        <v>0</v>
      </c>
      <c r="Z42" s="686"/>
    </row>
    <row r="43" spans="3:26" ht="16.5" thickTop="1" x14ac:dyDescent="0.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row>
    <row r="44" spans="3:26" ht="15.75" x14ac:dyDescent="0.3">
      <c r="C44" s="694" t="s">
        <v>1467</v>
      </c>
      <c r="D44" s="633"/>
      <c r="E44" s="633"/>
      <c r="F44" s="633"/>
      <c r="G44" s="633"/>
      <c r="H44" s="633"/>
      <c r="I44" s="633"/>
      <c r="J44" s="633"/>
      <c r="K44" s="633"/>
      <c r="L44" s="633"/>
      <c r="M44" s="633"/>
      <c r="N44" s="633"/>
      <c r="O44" s="633"/>
      <c r="P44" s="633"/>
      <c r="Q44" s="633"/>
      <c r="R44" s="633"/>
      <c r="S44" s="633"/>
      <c r="T44" s="633"/>
      <c r="U44" s="633"/>
      <c r="V44" s="633"/>
      <c r="W44" s="633"/>
      <c r="X44" s="633"/>
      <c r="Y44" s="633"/>
      <c r="Z44" s="633"/>
    </row>
    <row r="45" spans="3:26" ht="15.75" x14ac:dyDescent="0.3">
      <c r="C45" s="694" t="s">
        <v>1466</v>
      </c>
      <c r="D45" s="633"/>
      <c r="E45" s="633"/>
      <c r="F45" s="633"/>
      <c r="G45" s="633"/>
      <c r="H45" s="633"/>
      <c r="I45" s="633"/>
      <c r="J45" s="633"/>
      <c r="K45" s="633"/>
      <c r="L45" s="633"/>
      <c r="M45" s="633"/>
      <c r="N45" s="633"/>
      <c r="O45" s="633"/>
      <c r="P45" s="633"/>
      <c r="Q45" s="633"/>
      <c r="R45" s="633"/>
      <c r="S45" s="633"/>
      <c r="T45" s="633"/>
      <c r="U45" s="633"/>
      <c r="V45" s="633"/>
      <c r="W45" s="633"/>
      <c r="X45" s="633"/>
      <c r="Y45" s="633"/>
      <c r="Z45" s="633"/>
    </row>
    <row r="46" spans="3:26" ht="15.75" x14ac:dyDescent="0.3">
      <c r="C46" s="694" t="s">
        <v>1428</v>
      </c>
      <c r="D46" s="633"/>
      <c r="E46" s="633"/>
      <c r="F46" s="633"/>
      <c r="G46" s="633"/>
      <c r="H46" s="633"/>
      <c r="I46" s="633"/>
      <c r="J46" s="633"/>
      <c r="K46" s="633"/>
      <c r="L46" s="633"/>
      <c r="M46" s="633"/>
      <c r="N46" s="633"/>
      <c r="O46" s="633"/>
      <c r="P46" s="633"/>
      <c r="Q46" s="633"/>
      <c r="R46" s="633"/>
      <c r="S46" s="633"/>
      <c r="T46" s="633"/>
      <c r="U46" s="633"/>
      <c r="V46" s="633"/>
      <c r="W46" s="633"/>
      <c r="X46" s="633"/>
      <c r="Y46" s="633"/>
      <c r="Z46" s="633"/>
    </row>
    <row r="47" spans="3:26" ht="15.75" x14ac:dyDescent="0.3">
      <c r="C47" s="694" t="s">
        <v>1429</v>
      </c>
      <c r="D47" s="633"/>
      <c r="E47" s="633"/>
      <c r="F47" s="633"/>
      <c r="G47" s="633"/>
      <c r="H47" s="633"/>
      <c r="I47" s="633"/>
      <c r="J47" s="633"/>
      <c r="K47" s="633"/>
      <c r="L47" s="633"/>
      <c r="M47" s="633"/>
      <c r="N47" s="633"/>
      <c r="O47" s="633"/>
      <c r="P47" s="633"/>
      <c r="Q47" s="633"/>
      <c r="R47" s="633"/>
      <c r="S47" s="633"/>
      <c r="T47" s="633"/>
      <c r="U47" s="633"/>
      <c r="V47" s="633"/>
      <c r="W47" s="633"/>
      <c r="X47" s="633"/>
      <c r="Y47" s="633"/>
      <c r="Z47" s="633"/>
    </row>
    <row r="48" spans="3:26" ht="15.75" x14ac:dyDescent="0.3">
      <c r="C48" s="694" t="s">
        <v>1430</v>
      </c>
      <c r="D48" s="633"/>
      <c r="E48" s="633"/>
      <c r="F48" s="633"/>
      <c r="G48" s="633"/>
      <c r="H48" s="633"/>
      <c r="I48" s="633"/>
      <c r="J48" s="633"/>
      <c r="K48" s="633"/>
      <c r="L48" s="633"/>
      <c r="M48" s="633"/>
      <c r="N48" s="633"/>
      <c r="O48" s="633"/>
      <c r="P48" s="633"/>
      <c r="Q48" s="633"/>
      <c r="R48" s="633"/>
      <c r="S48" s="633"/>
      <c r="T48" s="633"/>
      <c r="U48" s="633"/>
      <c r="V48" s="633"/>
      <c r="W48" s="633"/>
      <c r="X48" s="633"/>
      <c r="Y48" s="633"/>
      <c r="Z48" s="633"/>
    </row>
    <row r="49" spans="3:3" ht="15.75" x14ac:dyDescent="0.25">
      <c r="C49" s="694" t="s">
        <v>1431</v>
      </c>
    </row>
  </sheetData>
  <mergeCells count="12">
    <mergeCell ref="D6:H6"/>
    <mergeCell ref="D26:H26"/>
    <mergeCell ref="I6:L6"/>
    <mergeCell ref="M6:P6"/>
    <mergeCell ref="Q6:T6"/>
    <mergeCell ref="U6:X6"/>
    <mergeCell ref="Y6:Y7"/>
    <mergeCell ref="I26:L26"/>
    <mergeCell ref="M26:P26"/>
    <mergeCell ref="Q26:T26"/>
    <mergeCell ref="U26:X26"/>
    <mergeCell ref="Y26:Y27"/>
  </mergeCells>
  <hyperlinks>
    <hyperlink ref="A1" location="'ÍNDICE TABLAS'!A1" display="ÍNDICE TABLAS" xr:uid="{00000000-0004-0000-3100-000000000000}"/>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33"/>
  <sheetViews>
    <sheetView showGridLines="0" workbookViewId="0">
      <selection activeCell="G28" sqref="G28"/>
    </sheetView>
  </sheetViews>
  <sheetFormatPr baseColWidth="10" defaultRowHeight="15" x14ac:dyDescent="0.25"/>
  <cols>
    <col min="1" max="1" bestFit="true" customWidth="true" width="18.140625" collapsed="true"/>
    <col min="2" max="2" customWidth="true" width="2.5703125" collapsed="true"/>
    <col min="3" max="3" customWidth="true" width="39.140625" collapsed="true"/>
  </cols>
  <sheetData>
    <row r="1" spans="1:6" ht="18" x14ac:dyDescent="0.25">
      <c r="A1" s="224" t="s">
        <v>0</v>
      </c>
      <c r="D1" s="1"/>
    </row>
    <row r="2" spans="1:6" s="15" customFormat="1" ht="37.5" x14ac:dyDescent="0.5">
      <c r="A2" s="13" t="s">
        <v>846</v>
      </c>
      <c r="B2" s="13" t="s">
        <v>132</v>
      </c>
      <c r="C2" s="13" t="s">
        <v>841</v>
      </c>
      <c r="D2" s="14"/>
    </row>
    <row r="4" spans="1:6" ht="15.75" thickBot="1" x14ac:dyDescent="0.3">
      <c r="C4" s="3"/>
      <c r="D4" s="3"/>
      <c r="E4" s="3"/>
      <c r="F4" s="182" t="s">
        <v>133</v>
      </c>
    </row>
    <row r="5" spans="1:6" ht="31.5" thickTop="1" thickBot="1" x14ac:dyDescent="0.3">
      <c r="C5" s="31" t="s">
        <v>817</v>
      </c>
      <c r="D5" s="346" t="s">
        <v>818</v>
      </c>
      <c r="E5" s="346" t="s">
        <v>819</v>
      </c>
      <c r="F5" s="345" t="s">
        <v>820</v>
      </c>
    </row>
    <row r="6" spans="1:6" ht="16.5" thickTop="1" thickBot="1" x14ac:dyDescent="0.3">
      <c r="C6" s="17" t="s">
        <v>839</v>
      </c>
      <c r="D6" s="19" t="s">
        <v>822</v>
      </c>
      <c r="E6" s="618">
        <v>2000</v>
      </c>
      <c r="F6" s="618">
        <v>575.96299999999997</v>
      </c>
    </row>
    <row r="7" spans="1:6" ht="15.75" thickBot="1" x14ac:dyDescent="0.3">
      <c r="C7" s="17" t="s">
        <v>831</v>
      </c>
      <c r="D7" s="19" t="s">
        <v>822</v>
      </c>
      <c r="E7" s="618">
        <v>1800</v>
      </c>
      <c r="F7" s="618">
        <v>505.89100000000002</v>
      </c>
    </row>
    <row r="8" spans="1:6" ht="15.75" thickBot="1" x14ac:dyDescent="0.3">
      <c r="C8" s="17" t="s">
        <v>837</v>
      </c>
      <c r="D8" s="19" t="s">
        <v>822</v>
      </c>
      <c r="E8" s="618">
        <v>3000</v>
      </c>
      <c r="F8" s="618">
        <v>1030.578</v>
      </c>
    </row>
    <row r="9" spans="1:6" ht="15.75" thickBot="1" x14ac:dyDescent="0.3">
      <c r="C9" s="17" t="s">
        <v>827</v>
      </c>
      <c r="D9" s="19" t="s">
        <v>822</v>
      </c>
      <c r="E9" s="618">
        <v>2400</v>
      </c>
      <c r="F9" s="618">
        <v>763.08600000000001</v>
      </c>
    </row>
    <row r="10" spans="1:6" ht="15.75" thickBot="1" x14ac:dyDescent="0.3">
      <c r="C10" s="17" t="s">
        <v>824</v>
      </c>
      <c r="D10" s="19" t="s">
        <v>822</v>
      </c>
      <c r="E10" s="618">
        <v>805</v>
      </c>
      <c r="F10" s="618">
        <v>352.57600000000002</v>
      </c>
    </row>
    <row r="11" spans="1:6" ht="15.75" thickBot="1" x14ac:dyDescent="0.3">
      <c r="C11" s="17" t="s">
        <v>840</v>
      </c>
      <c r="D11" s="19" t="s">
        <v>822</v>
      </c>
      <c r="E11" s="618">
        <v>600</v>
      </c>
      <c r="F11" s="618">
        <v>325.43900000000002</v>
      </c>
    </row>
    <row r="12" spans="1:6" ht="15.75" thickBot="1" x14ac:dyDescent="0.3">
      <c r="C12" s="17" t="s">
        <v>833</v>
      </c>
      <c r="D12" s="19" t="s">
        <v>822</v>
      </c>
      <c r="E12" s="618">
        <v>1900</v>
      </c>
      <c r="F12" s="618">
        <v>193.31100000000001</v>
      </c>
    </row>
    <row r="13" spans="1:6" ht="15.75" thickBot="1" x14ac:dyDescent="0.3">
      <c r="C13" s="17" t="s">
        <v>825</v>
      </c>
      <c r="D13" s="19" t="s">
        <v>822</v>
      </c>
      <c r="E13" s="618">
        <v>1680.1</v>
      </c>
      <c r="F13" s="618">
        <v>238.59</v>
      </c>
    </row>
    <row r="14" spans="1:6" ht="15.75" thickBot="1" x14ac:dyDescent="0.3">
      <c r="C14" s="17" t="s">
        <v>829</v>
      </c>
      <c r="D14" s="19" t="s">
        <v>822</v>
      </c>
      <c r="E14" s="618">
        <v>2022.6</v>
      </c>
      <c r="F14" s="618">
        <v>379.52600000000001</v>
      </c>
    </row>
    <row r="15" spans="1:6" ht="15.75" thickBot="1" x14ac:dyDescent="0.3">
      <c r="C15" s="17" t="s">
        <v>830</v>
      </c>
      <c r="D15" s="19" t="s">
        <v>822</v>
      </c>
      <c r="E15" s="618">
        <v>2631</v>
      </c>
      <c r="F15" s="618">
        <v>730.51800000000003</v>
      </c>
    </row>
    <row r="16" spans="1:6" ht="15.75" thickBot="1" x14ac:dyDescent="0.3">
      <c r="C16" s="17" t="s">
        <v>826</v>
      </c>
      <c r="D16" s="19" t="s">
        <v>822</v>
      </c>
      <c r="E16" s="618">
        <v>2022.9</v>
      </c>
      <c r="F16" s="618">
        <v>652.62199999999996</v>
      </c>
    </row>
    <row r="17" spans="3:6" ht="15.75" thickBot="1" x14ac:dyDescent="0.3">
      <c r="C17" s="17" t="s">
        <v>834</v>
      </c>
      <c r="D17" s="19" t="s">
        <v>822</v>
      </c>
      <c r="E17" s="618">
        <v>2895</v>
      </c>
      <c r="F17" s="618">
        <v>1329.1959999999999</v>
      </c>
    </row>
    <row r="18" spans="3:6" ht="15.75" thickBot="1" x14ac:dyDescent="0.3">
      <c r="C18" s="17" t="s">
        <v>836</v>
      </c>
      <c r="D18" s="19" t="s">
        <v>822</v>
      </c>
      <c r="E18" s="618">
        <v>810</v>
      </c>
      <c r="F18" s="618">
        <v>121.899</v>
      </c>
    </row>
    <row r="19" spans="3:6" ht="15.75" thickBot="1" x14ac:dyDescent="0.3">
      <c r="C19" s="17" t="s">
        <v>835</v>
      </c>
      <c r="D19" s="19" t="s">
        <v>822</v>
      </c>
      <c r="E19" s="618">
        <v>1873.1</v>
      </c>
      <c r="F19" s="618">
        <v>348.66199999999998</v>
      </c>
    </row>
    <row r="20" spans="3:6" ht="15.75" thickBot="1" x14ac:dyDescent="0.3">
      <c r="C20" s="17" t="s">
        <v>828</v>
      </c>
      <c r="D20" s="19" t="s">
        <v>822</v>
      </c>
      <c r="E20" s="618">
        <v>1000</v>
      </c>
      <c r="F20" s="618">
        <v>308.14100000000002</v>
      </c>
    </row>
    <row r="21" spans="3:6" ht="15.75" thickBot="1" x14ac:dyDescent="0.3">
      <c r="C21" s="17" t="s">
        <v>838</v>
      </c>
      <c r="D21" s="19" t="s">
        <v>822</v>
      </c>
      <c r="E21" s="618">
        <v>350</v>
      </c>
      <c r="F21" s="618">
        <v>33.786999999999999</v>
      </c>
    </row>
    <row r="22" spans="3:6" ht="15.75" thickBot="1" x14ac:dyDescent="0.3">
      <c r="C22" s="17" t="s">
        <v>821</v>
      </c>
      <c r="D22" s="19" t="s">
        <v>822</v>
      </c>
      <c r="E22" s="618">
        <v>315</v>
      </c>
      <c r="F22" s="618">
        <v>37.856999999999999</v>
      </c>
    </row>
    <row r="23" spans="3:6" ht="15.75" thickBot="1" x14ac:dyDescent="0.3">
      <c r="C23" s="17" t="s">
        <v>1434</v>
      </c>
      <c r="D23" s="19" t="s">
        <v>822</v>
      </c>
      <c r="E23" s="618">
        <v>300</v>
      </c>
      <c r="F23" s="618">
        <v>45.215000000000003</v>
      </c>
    </row>
    <row r="24" spans="3:6" ht="15.75" thickBot="1" x14ac:dyDescent="0.3">
      <c r="C24" s="17" t="s">
        <v>823</v>
      </c>
      <c r="D24" s="19" t="s">
        <v>822</v>
      </c>
      <c r="E24" s="618">
        <v>400</v>
      </c>
      <c r="F24" s="618">
        <v>76.382000000000005</v>
      </c>
    </row>
    <row r="25" spans="3:6" ht="15.75" thickBot="1" x14ac:dyDescent="0.3">
      <c r="C25" s="17" t="s">
        <v>1435</v>
      </c>
      <c r="D25" s="19" t="s">
        <v>822</v>
      </c>
      <c r="E25" s="618">
        <v>150</v>
      </c>
      <c r="F25" s="618">
        <v>17.379000000000001</v>
      </c>
    </row>
    <row r="26" spans="3:6" ht="15.75" thickBot="1" x14ac:dyDescent="0.3">
      <c r="C26" s="17" t="s">
        <v>1436</v>
      </c>
      <c r="D26" s="19" t="s">
        <v>822</v>
      </c>
      <c r="E26" s="618">
        <v>1000</v>
      </c>
      <c r="F26" s="618">
        <v>1.675</v>
      </c>
    </row>
    <row r="27" spans="3:6" ht="15.75" thickBot="1" x14ac:dyDescent="0.3">
      <c r="C27" s="17" t="s">
        <v>1437</v>
      </c>
      <c r="D27" s="19" t="s">
        <v>822</v>
      </c>
      <c r="E27" s="618">
        <v>750</v>
      </c>
      <c r="F27" s="618">
        <v>1.169</v>
      </c>
    </row>
    <row r="28" spans="3:6" ht="30.75" thickBot="1" x14ac:dyDescent="0.3">
      <c r="C28" s="17" t="s">
        <v>1438</v>
      </c>
      <c r="D28" s="19" t="s">
        <v>822</v>
      </c>
      <c r="E28" s="618">
        <v>570</v>
      </c>
      <c r="F28" s="618">
        <v>2.5379999999999998</v>
      </c>
    </row>
    <row r="29" spans="3:6" ht="30.75" thickBot="1" x14ac:dyDescent="0.3">
      <c r="C29" s="17" t="s">
        <v>1439</v>
      </c>
      <c r="D29" s="19" t="s">
        <v>822</v>
      </c>
      <c r="E29" s="618">
        <v>790</v>
      </c>
      <c r="F29" s="618">
        <v>3.403</v>
      </c>
    </row>
    <row r="30" spans="3:6" ht="15.75" thickBot="1" x14ac:dyDescent="0.3">
      <c r="C30" s="17" t="s">
        <v>1440</v>
      </c>
      <c r="D30" s="19" t="s">
        <v>822</v>
      </c>
      <c r="E30" s="618">
        <v>148</v>
      </c>
      <c r="F30" s="618">
        <v>7.8959999999999999</v>
      </c>
    </row>
    <row r="31" spans="3:6" ht="15.75" thickBot="1" x14ac:dyDescent="0.3">
      <c r="C31" s="17" t="s">
        <v>832</v>
      </c>
      <c r="D31" s="19" t="s">
        <v>822</v>
      </c>
      <c r="E31" s="618">
        <v>290</v>
      </c>
      <c r="F31" s="618">
        <v>43.595999999999997</v>
      </c>
    </row>
    <row r="32" spans="3:6" ht="15.75" thickBot="1" x14ac:dyDescent="0.3">
      <c r="C32" s="1080" t="s">
        <v>176</v>
      </c>
      <c r="D32" s="1081"/>
      <c r="E32" s="664">
        <v>32502.7</v>
      </c>
      <c r="F32" s="664">
        <v>8126.8949999999995</v>
      </c>
    </row>
    <row r="33" ht="15.75" thickTop="1" x14ac:dyDescent="0.25"/>
  </sheetData>
  <mergeCells count="1">
    <mergeCell ref="C32:D32"/>
  </mergeCells>
  <hyperlinks>
    <hyperlink ref="A1" location="'ÍNDICE TABLAS'!A1" display="ÍNDICE TABLAS" xr:uid="{00000000-0004-0000-3200-000000000000}"/>
  </hyperlink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19"/>
  <sheetViews>
    <sheetView showGridLines="0" workbookViewId="0">
      <selection activeCell="J7" sqref="J7"/>
    </sheetView>
  </sheetViews>
  <sheetFormatPr baseColWidth="10" defaultRowHeight="15" x14ac:dyDescent="0.25"/>
  <cols>
    <col min="1" max="1" bestFit="true" customWidth="true" width="18.0" collapsed="true"/>
    <col min="2" max="2" customWidth="true" width="2.5703125" collapsed="true"/>
    <col min="3" max="3" customWidth="true" width="38.0" collapsed="true"/>
    <col min="4" max="4" customWidth="true" width="14.7109375" collapsed="true"/>
    <col min="5" max="5" customWidth="true" width="13.5703125" collapsed="true"/>
    <col min="6" max="6" customWidth="true" width="15.5703125" collapsed="true"/>
  </cols>
  <sheetData>
    <row r="1" spans="1:6" ht="18" x14ac:dyDescent="0.25">
      <c r="A1" s="224" t="s">
        <v>0</v>
      </c>
      <c r="D1" s="1"/>
    </row>
    <row r="2" spans="1:6" s="15" customFormat="1" ht="37.5" x14ac:dyDescent="0.5">
      <c r="A2" s="13" t="s">
        <v>848</v>
      </c>
      <c r="B2" s="13" t="s">
        <v>132</v>
      </c>
      <c r="C2" s="13" t="s">
        <v>1441</v>
      </c>
      <c r="D2" s="14"/>
    </row>
    <row r="3" spans="1:6" ht="15.75" thickBot="1" x14ac:dyDescent="0.3"/>
    <row r="4" spans="1:6" ht="35.25" customHeight="1" thickTop="1" thickBot="1" x14ac:dyDescent="0.3">
      <c r="B4" s="696"/>
      <c r="D4" s="940" t="s">
        <v>1443</v>
      </c>
      <c r="E4" s="940"/>
      <c r="F4" s="1064"/>
    </row>
    <row r="5" spans="1:6" ht="21" customHeight="1" thickTop="1" thickBot="1" x14ac:dyDescent="0.35">
      <c r="B5" s="696"/>
      <c r="C5" s="633"/>
      <c r="D5" s="1082" t="s">
        <v>1444</v>
      </c>
      <c r="E5" s="1082"/>
      <c r="F5" s="1083" t="s">
        <v>1445</v>
      </c>
    </row>
    <row r="6" spans="1:6" ht="61.5" thickTop="1" thickBot="1" x14ac:dyDescent="0.35">
      <c r="C6" s="697" t="s">
        <v>133</v>
      </c>
      <c r="D6" s="698"/>
      <c r="E6" s="715" t="s">
        <v>1446</v>
      </c>
      <c r="F6" s="1084"/>
    </row>
    <row r="7" spans="1:6" ht="16.5" thickTop="1" thickBot="1" x14ac:dyDescent="0.3">
      <c r="C7" s="699" t="s">
        <v>1447</v>
      </c>
      <c r="D7" s="25">
        <v>8126.8950000000004</v>
      </c>
      <c r="E7" s="25">
        <v>434.73620979999998</v>
      </c>
      <c r="F7" s="25">
        <v>0</v>
      </c>
    </row>
    <row r="8" spans="1:6" ht="16.5" thickTop="1" thickBot="1" x14ac:dyDescent="0.3">
      <c r="C8" s="700" t="s">
        <v>1448</v>
      </c>
      <c r="D8" s="701">
        <v>8126.8950000000004</v>
      </c>
      <c r="E8" s="701">
        <v>434.73620979999998</v>
      </c>
      <c r="F8" s="701">
        <v>0</v>
      </c>
    </row>
    <row r="9" spans="1:6" x14ac:dyDescent="0.25">
      <c r="C9" s="702" t="s">
        <v>1449</v>
      </c>
      <c r="D9" s="703">
        <v>8126.8950000000004</v>
      </c>
      <c r="E9" s="703">
        <v>434.73620979999998</v>
      </c>
      <c r="F9" s="703">
        <v>0</v>
      </c>
    </row>
    <row r="10" spans="1:6" x14ac:dyDescent="0.25">
      <c r="C10" s="704" t="s">
        <v>1450</v>
      </c>
      <c r="D10" s="705">
        <v>0</v>
      </c>
      <c r="E10" s="705">
        <v>0</v>
      </c>
      <c r="F10" s="705">
        <v>0</v>
      </c>
    </row>
    <row r="11" spans="1:6" x14ac:dyDescent="0.25">
      <c r="C11" s="704" t="s">
        <v>568</v>
      </c>
      <c r="D11" s="705">
        <v>0</v>
      </c>
      <c r="E11" s="705">
        <v>0</v>
      </c>
      <c r="F11" s="705">
        <v>0</v>
      </c>
    </row>
    <row r="12" spans="1:6" ht="15.75" thickBot="1" x14ac:dyDescent="0.3">
      <c r="C12" s="706" t="s">
        <v>1451</v>
      </c>
      <c r="D12" s="707">
        <v>0</v>
      </c>
      <c r="E12" s="707">
        <v>0</v>
      </c>
      <c r="F12" s="707">
        <v>0</v>
      </c>
    </row>
    <row r="13" spans="1:6" ht="15.75" thickBot="1" x14ac:dyDescent="0.3">
      <c r="C13" s="708" t="s">
        <v>1452</v>
      </c>
      <c r="D13" s="709" t="s">
        <v>132</v>
      </c>
      <c r="E13" s="709" t="s">
        <v>132</v>
      </c>
      <c r="F13" s="709" t="s">
        <v>132</v>
      </c>
    </row>
    <row r="14" spans="1:6" x14ac:dyDescent="0.25">
      <c r="C14" s="710" t="s">
        <v>1453</v>
      </c>
      <c r="D14" s="711" t="s">
        <v>132</v>
      </c>
      <c r="E14" s="711" t="s">
        <v>132</v>
      </c>
      <c r="F14" s="711" t="s">
        <v>132</v>
      </c>
    </row>
    <row r="15" spans="1:6" x14ac:dyDescent="0.25">
      <c r="C15" s="704" t="s">
        <v>1454</v>
      </c>
      <c r="D15" s="712" t="s">
        <v>132</v>
      </c>
      <c r="E15" s="712" t="s">
        <v>132</v>
      </c>
      <c r="F15" s="712" t="s">
        <v>132</v>
      </c>
    </row>
    <row r="16" spans="1:6" x14ac:dyDescent="0.25">
      <c r="C16" s="704" t="s">
        <v>1455</v>
      </c>
      <c r="D16" s="712" t="s">
        <v>132</v>
      </c>
      <c r="E16" s="712" t="s">
        <v>132</v>
      </c>
      <c r="F16" s="712" t="s">
        <v>132</v>
      </c>
    </row>
    <row r="17" spans="3:6" x14ac:dyDescent="0.25">
      <c r="C17" s="704" t="s">
        <v>1456</v>
      </c>
      <c r="D17" s="712" t="s">
        <v>132</v>
      </c>
      <c r="E17" s="712" t="s">
        <v>132</v>
      </c>
      <c r="F17" s="712" t="s">
        <v>132</v>
      </c>
    </row>
    <row r="18" spans="3:6" ht="15.75" thickBot="1" x14ac:dyDescent="0.3">
      <c r="C18" s="713" t="s">
        <v>1451</v>
      </c>
      <c r="D18" s="714" t="s">
        <v>132</v>
      </c>
      <c r="E18" s="714" t="s">
        <v>132</v>
      </c>
      <c r="F18" s="714" t="s">
        <v>132</v>
      </c>
    </row>
    <row r="19" spans="3:6" ht="15.75" thickTop="1" x14ac:dyDescent="0.25"/>
  </sheetData>
  <mergeCells count="3">
    <mergeCell ref="D4:F4"/>
    <mergeCell ref="D5:E5"/>
    <mergeCell ref="F5:F6"/>
  </mergeCells>
  <hyperlinks>
    <hyperlink ref="A1" location="'ÍNDICE TABLAS'!A1" display="ÍNDICE TABLAS" xr:uid="{00000000-0004-0000-3300-000000000000}"/>
  </hyperlink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10"/>
  <sheetViews>
    <sheetView showGridLines="0" workbookViewId="0">
      <selection activeCell="G9" sqref="G9"/>
    </sheetView>
  </sheetViews>
  <sheetFormatPr baseColWidth="10" defaultRowHeight="15" x14ac:dyDescent="0.25"/>
  <cols>
    <col min="1" max="1" bestFit="true" customWidth="true" width="18.0" collapsed="true"/>
    <col min="2" max="2" customWidth="true" width="2.5703125" collapsed="true"/>
    <col min="3" max="3" customWidth="true" width="29.42578125" collapsed="true"/>
    <col min="5" max="5" customWidth="true" width="12.42578125" collapsed="true"/>
  </cols>
  <sheetData>
    <row r="1" spans="1:14" ht="18" x14ac:dyDescent="0.25">
      <c r="A1" s="224" t="s">
        <v>0</v>
      </c>
      <c r="D1" s="1"/>
    </row>
    <row r="2" spans="1:14" s="15" customFormat="1" ht="37.5" x14ac:dyDescent="0.5">
      <c r="A2" s="13" t="s">
        <v>875</v>
      </c>
      <c r="B2" s="13" t="s">
        <v>132</v>
      </c>
      <c r="C2" s="913" t="s">
        <v>847</v>
      </c>
      <c r="D2" s="913"/>
      <c r="E2" s="913"/>
      <c r="F2" s="913"/>
      <c r="G2" s="913"/>
      <c r="H2" s="913"/>
      <c r="I2" s="913"/>
      <c r="J2" s="913"/>
      <c r="K2" s="913"/>
      <c r="L2" s="913"/>
      <c r="M2" s="913"/>
      <c r="N2" s="913"/>
    </row>
    <row r="3" spans="1:14" ht="34.9" customHeight="1" x14ac:dyDescent="0.25">
      <c r="C3" s="913"/>
      <c r="D3" s="913"/>
      <c r="E3" s="913"/>
      <c r="F3" s="913"/>
      <c r="G3" s="913"/>
      <c r="H3" s="913"/>
      <c r="I3" s="913"/>
      <c r="J3" s="913"/>
      <c r="K3" s="913"/>
      <c r="L3" s="913"/>
      <c r="M3" s="913"/>
      <c r="N3" s="913"/>
    </row>
    <row r="4" spans="1:14" ht="34.9" customHeight="1" thickBot="1" x14ac:dyDescent="0.35">
      <c r="C4" s="331"/>
      <c r="D4" s="331"/>
      <c r="E4" s="411">
        <v>44166</v>
      </c>
      <c r="F4" s="331"/>
      <c r="G4" s="331"/>
      <c r="H4" s="331"/>
      <c r="I4" s="331"/>
      <c r="J4" s="331"/>
      <c r="K4" s="331"/>
      <c r="L4" s="331"/>
      <c r="M4" s="331"/>
      <c r="N4" s="331"/>
    </row>
    <row r="5" spans="1:14" ht="31.5" thickTop="1" thickBot="1" x14ac:dyDescent="0.35">
      <c r="C5" s="468" t="s">
        <v>133</v>
      </c>
      <c r="D5" s="346" t="s">
        <v>743</v>
      </c>
      <c r="E5" s="346" t="s">
        <v>843</v>
      </c>
    </row>
    <row r="6" spans="1:14" ht="16.5" thickTop="1" thickBot="1" x14ac:dyDescent="0.3">
      <c r="C6" s="183" t="s">
        <v>746</v>
      </c>
      <c r="D6" s="18">
        <v>0</v>
      </c>
      <c r="E6" s="18">
        <v>0</v>
      </c>
    </row>
    <row r="7" spans="1:14" ht="15.75" thickBot="1" x14ac:dyDescent="0.3">
      <c r="C7" s="183" t="s">
        <v>844</v>
      </c>
      <c r="D7" s="566">
        <v>689.6875</v>
      </c>
      <c r="E7" s="566">
        <v>55.174999999999997</v>
      </c>
    </row>
    <row r="8" spans="1:14" ht="15.75" thickBot="1" x14ac:dyDescent="0.3">
      <c r="C8" s="184" t="s">
        <v>845</v>
      </c>
      <c r="D8" s="18">
        <v>0</v>
      </c>
      <c r="E8" s="18">
        <v>0</v>
      </c>
    </row>
    <row r="9" spans="1:14" ht="16.5" thickTop="1" thickBot="1" x14ac:dyDescent="0.3">
      <c r="C9" s="185" t="s">
        <v>390</v>
      </c>
      <c r="D9" s="186">
        <v>689.6875</v>
      </c>
      <c r="E9" s="567">
        <v>55.174999999999997</v>
      </c>
    </row>
    <row r="10" spans="1:14" ht="15.75" thickTop="1" x14ac:dyDescent="0.25"/>
  </sheetData>
  <mergeCells count="1">
    <mergeCell ref="C2:N3"/>
  </mergeCells>
  <hyperlinks>
    <hyperlink ref="A1" location="'ÍNDICE TABLAS'!A1" display="ÍNDICE TABLAS" xr:uid="{00000000-0004-0000-3400-000000000000}"/>
  </hyperlink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F20"/>
  <sheetViews>
    <sheetView showGridLines="0" workbookViewId="0">
      <selection activeCell="N9" sqref="N9"/>
    </sheetView>
  </sheetViews>
  <sheetFormatPr baseColWidth="10" defaultRowHeight="15" x14ac:dyDescent="0.25"/>
  <cols>
    <col min="1" max="1" bestFit="true" customWidth="true" width="18.0" collapsed="true"/>
    <col min="2" max="2" customWidth="true" width="2.5703125" collapsed="true"/>
    <col min="3" max="3" bestFit="true" customWidth="true" width="8.5703125" collapsed="true"/>
    <col min="4" max="4" customWidth="true" width="56.7109375" collapsed="true"/>
    <col min="6" max="6" customWidth="true" width="14.0" collapsed="true"/>
  </cols>
  <sheetData>
    <row r="1" spans="1:6" ht="18" x14ac:dyDescent="0.25">
      <c r="A1" s="224" t="s">
        <v>0</v>
      </c>
      <c r="D1" s="1"/>
    </row>
    <row r="2" spans="1:6" s="15" customFormat="1" ht="37.5" x14ac:dyDescent="0.5">
      <c r="A2" s="13" t="s">
        <v>877</v>
      </c>
      <c r="B2" s="13" t="s">
        <v>132</v>
      </c>
      <c r="C2" s="13" t="s">
        <v>866</v>
      </c>
      <c r="D2" s="14"/>
    </row>
    <row r="3" spans="1:6" ht="15.75" thickBot="1" x14ac:dyDescent="0.3"/>
    <row r="4" spans="1:6" ht="31.5" thickTop="1" thickBot="1" x14ac:dyDescent="0.3">
      <c r="C4" s="1085" t="s">
        <v>133</v>
      </c>
      <c r="D4" s="1086"/>
      <c r="E4" s="187" t="s">
        <v>743</v>
      </c>
      <c r="F4" s="188" t="s">
        <v>843</v>
      </c>
    </row>
    <row r="5" spans="1:6" ht="16.5" thickTop="1" thickBot="1" x14ac:dyDescent="0.3">
      <c r="C5" s="339">
        <v>1</v>
      </c>
      <c r="D5" s="171" t="s">
        <v>849</v>
      </c>
      <c r="E5" s="568">
        <v>154.3125</v>
      </c>
      <c r="F5" s="568">
        <v>12.345000000000001</v>
      </c>
    </row>
    <row r="6" spans="1:6" ht="15.75" thickBot="1" x14ac:dyDescent="0.3">
      <c r="C6" s="60" t="s">
        <v>850</v>
      </c>
      <c r="D6" s="189" t="s">
        <v>851</v>
      </c>
      <c r="E6" s="569">
        <v>47.237499999999997</v>
      </c>
      <c r="F6" s="569">
        <v>3.7789999999999999</v>
      </c>
    </row>
    <row r="7" spans="1:6" ht="45.75" thickBot="1" x14ac:dyDescent="0.3">
      <c r="C7" s="75" t="s">
        <v>852</v>
      </c>
      <c r="D7" s="190" t="s">
        <v>853</v>
      </c>
      <c r="E7" s="570">
        <v>154.3125</v>
      </c>
      <c r="F7" s="570">
        <v>12.345000000000001</v>
      </c>
    </row>
    <row r="8" spans="1:6" ht="16.5" thickTop="1" thickBot="1" x14ac:dyDescent="0.3">
      <c r="C8" s="347">
        <v>2</v>
      </c>
      <c r="D8" s="191" t="s">
        <v>854</v>
      </c>
      <c r="E8" s="571">
        <v>502.79999999999995</v>
      </c>
      <c r="F8" s="571">
        <v>40.223999999999997</v>
      </c>
    </row>
    <row r="9" spans="1:6" ht="16.5" thickTop="1" thickBot="1" x14ac:dyDescent="0.3">
      <c r="C9" s="55" t="s">
        <v>850</v>
      </c>
      <c r="D9" s="192" t="s">
        <v>855</v>
      </c>
      <c r="E9" s="572">
        <v>156.9</v>
      </c>
      <c r="F9" s="572">
        <v>12.552</v>
      </c>
    </row>
    <row r="10" spans="1:6" ht="45.75" thickBot="1" x14ac:dyDescent="0.3">
      <c r="C10" s="75" t="s">
        <v>852</v>
      </c>
      <c r="D10" s="190" t="s">
        <v>856</v>
      </c>
      <c r="E10" s="570">
        <v>502.79999999999995</v>
      </c>
      <c r="F10" s="570">
        <v>40.223999999999997</v>
      </c>
    </row>
    <row r="11" spans="1:6" ht="16.5" thickTop="1" thickBot="1" x14ac:dyDescent="0.3">
      <c r="C11" s="347">
        <v>3</v>
      </c>
      <c r="D11" s="191" t="s">
        <v>857</v>
      </c>
      <c r="E11" s="571">
        <v>32.574999999999996</v>
      </c>
      <c r="F11" s="571">
        <v>2.6059999999999999</v>
      </c>
    </row>
    <row r="12" spans="1:6" ht="46.5" thickTop="1" thickBot="1" x14ac:dyDescent="0.3">
      <c r="C12" s="55" t="s">
        <v>850</v>
      </c>
      <c r="D12" s="192" t="s">
        <v>858</v>
      </c>
      <c r="E12" s="572">
        <v>32.574999999999996</v>
      </c>
      <c r="F12" s="572">
        <v>2.6059999999999999</v>
      </c>
    </row>
    <row r="13" spans="1:6" ht="15.75" thickBot="1" x14ac:dyDescent="0.3">
      <c r="C13" s="75" t="s">
        <v>852</v>
      </c>
      <c r="D13" s="190" t="s">
        <v>859</v>
      </c>
      <c r="E13" s="570">
        <v>10.5</v>
      </c>
      <c r="F13" s="570">
        <v>0.84</v>
      </c>
    </row>
    <row r="14" spans="1:6" ht="16.5" thickTop="1" thickBot="1" x14ac:dyDescent="0.3">
      <c r="C14" s="347">
        <v>4</v>
      </c>
      <c r="D14" s="191" t="s">
        <v>860</v>
      </c>
      <c r="E14" s="578">
        <v>0</v>
      </c>
      <c r="F14" s="578">
        <v>0</v>
      </c>
    </row>
    <row r="15" spans="1:6" ht="31.5" thickTop="1" thickBot="1" x14ac:dyDescent="0.3">
      <c r="C15" s="55" t="s">
        <v>850</v>
      </c>
      <c r="D15" s="192" t="s">
        <v>861</v>
      </c>
      <c r="E15" s="573">
        <v>0</v>
      </c>
      <c r="F15" s="573">
        <v>0</v>
      </c>
    </row>
    <row r="16" spans="1:6" ht="30.75" thickBot="1" x14ac:dyDescent="0.3">
      <c r="C16" s="55" t="s">
        <v>852</v>
      </c>
      <c r="D16" s="192" t="s">
        <v>862</v>
      </c>
      <c r="E16" s="573">
        <v>0</v>
      </c>
      <c r="F16" s="573">
        <v>0</v>
      </c>
    </row>
    <row r="17" spans="3:6" ht="45.75" thickBot="1" x14ac:dyDescent="0.3">
      <c r="C17" s="75" t="s">
        <v>863</v>
      </c>
      <c r="D17" s="190" t="s">
        <v>864</v>
      </c>
      <c r="E17" s="574">
        <v>0</v>
      </c>
      <c r="F17" s="574">
        <v>0</v>
      </c>
    </row>
    <row r="18" spans="3:6" ht="16.5" thickTop="1" thickBot="1" x14ac:dyDescent="0.3">
      <c r="C18" s="347">
        <v>5</v>
      </c>
      <c r="D18" s="191" t="s">
        <v>865</v>
      </c>
      <c r="E18" s="571">
        <v>0</v>
      </c>
      <c r="F18" s="571">
        <v>0</v>
      </c>
    </row>
    <row r="19" spans="3:6" ht="16.5" thickTop="1" thickBot="1" x14ac:dyDescent="0.3">
      <c r="C19" s="347">
        <v>6</v>
      </c>
      <c r="D19" s="191" t="s">
        <v>390</v>
      </c>
      <c r="E19" s="571">
        <v>689.6875</v>
      </c>
      <c r="F19" s="571">
        <v>55.174999999999997</v>
      </c>
    </row>
    <row r="20" spans="3:6" ht="15.75" thickTop="1" x14ac:dyDescent="0.25"/>
  </sheetData>
  <mergeCells count="1">
    <mergeCell ref="C4:D4"/>
  </mergeCells>
  <hyperlinks>
    <hyperlink ref="A1" location="'ÍNDICE TABLAS'!A1" display="ÍNDICE TABLAS" xr:uid="{00000000-0004-0000-3500-000000000000}"/>
  </hyperlink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14"/>
  <sheetViews>
    <sheetView showGridLines="0" workbookViewId="0">
      <selection activeCell="M8" sqref="M8"/>
    </sheetView>
  </sheetViews>
  <sheetFormatPr baseColWidth="10" defaultRowHeight="15" x14ac:dyDescent="0.25"/>
  <cols>
    <col min="1" max="1" bestFit="true" customWidth="true" width="18.0" collapsed="true"/>
    <col min="2" max="2" customWidth="true" width="2.5703125" collapsed="true"/>
    <col min="3" max="3" customWidth="true" width="31.5703125" collapsed="true"/>
    <col min="4" max="10" customWidth="true" width="9.42578125" collapsed="true"/>
  </cols>
  <sheetData>
    <row r="1" spans="1:14" ht="18" x14ac:dyDescent="0.25">
      <c r="A1" s="224" t="s">
        <v>0</v>
      </c>
      <c r="D1" s="1"/>
    </row>
    <row r="2" spans="1:14" s="15" customFormat="1" ht="37.5" x14ac:dyDescent="0.5">
      <c r="A2" s="13" t="s">
        <v>887</v>
      </c>
      <c r="B2" s="13" t="s">
        <v>132</v>
      </c>
      <c r="C2" s="913" t="s">
        <v>876</v>
      </c>
      <c r="D2" s="913"/>
      <c r="E2" s="913"/>
      <c r="F2" s="913"/>
      <c r="G2" s="913"/>
      <c r="H2" s="913"/>
      <c r="I2" s="913"/>
      <c r="J2" s="913"/>
      <c r="K2" s="913"/>
      <c r="L2" s="913"/>
      <c r="M2" s="913"/>
      <c r="N2" s="913"/>
    </row>
    <row r="3" spans="1:14" ht="22.5" customHeight="1" x14ac:dyDescent="0.25">
      <c r="C3" s="913"/>
      <c r="D3" s="913"/>
      <c r="E3" s="913"/>
      <c r="F3" s="913"/>
      <c r="G3" s="913"/>
      <c r="H3" s="913"/>
      <c r="I3" s="913"/>
      <c r="J3" s="913"/>
      <c r="K3" s="913"/>
      <c r="L3" s="913"/>
      <c r="M3" s="913"/>
      <c r="N3" s="913"/>
    </row>
    <row r="4" spans="1:14" ht="15" customHeight="1" thickBot="1" x14ac:dyDescent="0.3">
      <c r="C4" s="3"/>
      <c r="D4" s="469"/>
      <c r="E4" s="470"/>
      <c r="F4" s="470"/>
      <c r="G4" s="470"/>
      <c r="H4" s="470"/>
      <c r="I4" s="1087" t="s">
        <v>133</v>
      </c>
      <c r="J4" s="1088"/>
    </row>
    <row r="5" spans="1:14" ht="31.35" customHeight="1" thickTop="1" thickBot="1" x14ac:dyDescent="0.3">
      <c r="C5" s="337"/>
      <c r="D5" s="129" t="s">
        <v>867</v>
      </c>
      <c r="E5" s="129" t="s">
        <v>868</v>
      </c>
      <c r="F5" s="129" t="s">
        <v>869</v>
      </c>
      <c r="G5" s="129" t="s">
        <v>870</v>
      </c>
      <c r="H5" s="129" t="s">
        <v>696</v>
      </c>
      <c r="I5" s="129" t="s">
        <v>871</v>
      </c>
      <c r="J5" s="129" t="s">
        <v>872</v>
      </c>
    </row>
    <row r="6" spans="1:14" ht="16.5" thickTop="1" thickBot="1" x14ac:dyDescent="0.3">
      <c r="C6" s="334" t="s">
        <v>1128</v>
      </c>
      <c r="D6" s="575">
        <v>126.5</v>
      </c>
      <c r="E6" s="575">
        <v>402</v>
      </c>
      <c r="F6" s="575">
        <v>45.6</v>
      </c>
      <c r="G6" s="575"/>
      <c r="H6" s="575">
        <v>506.22</v>
      </c>
      <c r="I6" s="575">
        <v>1080.3200000000002</v>
      </c>
      <c r="J6" s="575">
        <v>86.425600000000017</v>
      </c>
    </row>
    <row r="7" spans="1:14" ht="16.5" thickTop="1" thickBot="1" x14ac:dyDescent="0.3">
      <c r="C7" s="51" t="s">
        <v>873</v>
      </c>
      <c r="D7" s="576">
        <v>27.8125</v>
      </c>
      <c r="E7" s="577">
        <v>100.79999999999995</v>
      </c>
      <c r="F7" s="577">
        <v>-13.025000000000006</v>
      </c>
      <c r="G7" s="577">
        <v>0</v>
      </c>
      <c r="H7" s="577">
        <v>0</v>
      </c>
      <c r="I7" s="577">
        <v>115.58749999999995</v>
      </c>
      <c r="J7" s="577">
        <v>9.2469999999999963</v>
      </c>
    </row>
    <row r="8" spans="1:14" ht="15.75" thickBot="1" x14ac:dyDescent="0.3">
      <c r="C8" s="51" t="s">
        <v>874</v>
      </c>
      <c r="D8" s="576">
        <v>0</v>
      </c>
      <c r="E8" s="577">
        <v>0</v>
      </c>
      <c r="F8" s="577">
        <v>0</v>
      </c>
      <c r="G8" s="577">
        <v>0</v>
      </c>
      <c r="H8" s="577">
        <v>0</v>
      </c>
      <c r="I8" s="577">
        <v>0</v>
      </c>
      <c r="J8" s="577">
        <v>0</v>
      </c>
    </row>
    <row r="9" spans="1:14" ht="15.75" thickBot="1" x14ac:dyDescent="0.3">
      <c r="C9" s="51" t="s">
        <v>693</v>
      </c>
      <c r="D9" s="576">
        <v>0</v>
      </c>
      <c r="E9" s="577">
        <v>0</v>
      </c>
      <c r="F9" s="577">
        <v>0</v>
      </c>
      <c r="G9" s="577">
        <v>0</v>
      </c>
      <c r="H9" s="577">
        <v>0</v>
      </c>
      <c r="I9" s="577">
        <v>0</v>
      </c>
      <c r="J9" s="577">
        <v>0</v>
      </c>
    </row>
    <row r="10" spans="1:14" ht="15.75" thickBot="1" x14ac:dyDescent="0.3">
      <c r="C10" s="51" t="s">
        <v>694</v>
      </c>
      <c r="D10" s="576">
        <v>0</v>
      </c>
      <c r="E10" s="577">
        <v>0</v>
      </c>
      <c r="F10" s="577">
        <v>0</v>
      </c>
      <c r="G10" s="577">
        <v>0</v>
      </c>
      <c r="H10" s="577">
        <v>0</v>
      </c>
      <c r="I10" s="577">
        <v>0</v>
      </c>
      <c r="J10" s="577">
        <v>0</v>
      </c>
    </row>
    <row r="11" spans="1:14" ht="15.75" thickBot="1" x14ac:dyDescent="0.3">
      <c r="C11" s="51" t="s">
        <v>695</v>
      </c>
      <c r="D11" s="576">
        <v>0</v>
      </c>
      <c r="E11" s="577">
        <v>0</v>
      </c>
      <c r="F11" s="577">
        <v>0</v>
      </c>
      <c r="G11" s="577">
        <v>0</v>
      </c>
      <c r="H11" s="577">
        <v>0</v>
      </c>
      <c r="I11" s="577">
        <v>0</v>
      </c>
      <c r="J11" s="577">
        <v>0</v>
      </c>
    </row>
    <row r="12" spans="1:14" ht="15.75" thickBot="1" x14ac:dyDescent="0.3">
      <c r="C12" s="51" t="s">
        <v>696</v>
      </c>
      <c r="D12" s="576">
        <v>0</v>
      </c>
      <c r="E12" s="577">
        <v>0</v>
      </c>
      <c r="F12" s="577">
        <v>0</v>
      </c>
      <c r="G12" s="577">
        <v>0</v>
      </c>
      <c r="H12" s="577">
        <v>-506.22</v>
      </c>
      <c r="I12" s="577">
        <v>-506.22</v>
      </c>
      <c r="J12" s="577">
        <v>-40.497600000000006</v>
      </c>
    </row>
    <row r="13" spans="1:14" ht="15.75" thickBot="1" x14ac:dyDescent="0.3">
      <c r="C13" s="142" t="s">
        <v>1282</v>
      </c>
      <c r="D13" s="575">
        <v>154.3125</v>
      </c>
      <c r="E13" s="575">
        <v>502.79999999999995</v>
      </c>
      <c r="F13" s="575">
        <v>32.574999999999996</v>
      </c>
      <c r="G13" s="575">
        <v>0</v>
      </c>
      <c r="H13" s="575">
        <v>0</v>
      </c>
      <c r="I13" s="575">
        <v>689.6875</v>
      </c>
      <c r="J13" s="575">
        <v>55.174999999999997</v>
      </c>
    </row>
    <row r="14" spans="1:14" ht="15.75" thickTop="1" x14ac:dyDescent="0.25"/>
  </sheetData>
  <mergeCells count="2">
    <mergeCell ref="I4:J4"/>
    <mergeCell ref="C2:N3"/>
  </mergeCells>
  <hyperlinks>
    <hyperlink ref="A1" location="'ÍNDICE TABLAS'!A1" display="ÍNDICE TABLAS" xr:uid="{00000000-0004-0000-3600-000000000000}"/>
  </hyperlink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25"/>
  <sheetViews>
    <sheetView showGridLines="0" workbookViewId="0">
      <selection activeCell="I10" sqref="I10"/>
    </sheetView>
  </sheetViews>
  <sheetFormatPr baseColWidth="10" defaultRowHeight="15" x14ac:dyDescent="0.25"/>
  <cols>
    <col min="1" max="1" bestFit="true" customWidth="true" width="18.0" collapsed="true"/>
    <col min="2" max="2" customWidth="true" width="2.5703125" collapsed="true"/>
    <col min="3" max="3" customWidth="true" width="8.0" collapsed="true"/>
    <col min="4" max="4" customWidth="true" width="30.5703125" collapsed="true"/>
  </cols>
  <sheetData>
    <row r="1" spans="1:5" ht="18" x14ac:dyDescent="0.25">
      <c r="A1" s="224" t="s">
        <v>0</v>
      </c>
      <c r="D1" s="1"/>
    </row>
    <row r="2" spans="1:5" s="15" customFormat="1" ht="37.5" x14ac:dyDescent="0.5">
      <c r="A2" s="13" t="s">
        <v>894</v>
      </c>
      <c r="B2" s="13" t="s">
        <v>132</v>
      </c>
      <c r="C2" s="13" t="s">
        <v>886</v>
      </c>
      <c r="D2" s="14"/>
    </row>
    <row r="3" spans="1:5" ht="15.75" thickBot="1" x14ac:dyDescent="0.3"/>
    <row r="4" spans="1:5" ht="16.5" thickTop="1" thickBot="1" x14ac:dyDescent="0.3">
      <c r="C4" s="1089"/>
      <c r="D4" s="1090"/>
      <c r="E4" s="407" t="s">
        <v>133</v>
      </c>
    </row>
    <row r="5" spans="1:5" ht="15.4" customHeight="1" thickTop="1" thickBot="1" x14ac:dyDescent="0.3">
      <c r="C5" s="1091" t="s">
        <v>878</v>
      </c>
      <c r="D5" s="1092"/>
      <c r="E5" s="1093"/>
    </row>
    <row r="6" spans="1:5" ht="16.5" thickTop="1" thickBot="1" x14ac:dyDescent="0.3">
      <c r="C6" s="87">
        <v>1</v>
      </c>
      <c r="D6" s="19" t="s">
        <v>879</v>
      </c>
      <c r="E6" s="579">
        <v>8.9928700900000003</v>
      </c>
    </row>
    <row r="7" spans="1:5" ht="15.75" thickBot="1" x14ac:dyDescent="0.3">
      <c r="C7" s="87">
        <v>2</v>
      </c>
      <c r="D7" s="19" t="s">
        <v>880</v>
      </c>
      <c r="E7" s="579">
        <v>5.0691727280567305</v>
      </c>
    </row>
    <row r="8" spans="1:5" ht="15.75" thickBot="1" x14ac:dyDescent="0.3">
      <c r="C8" s="87">
        <v>3</v>
      </c>
      <c r="D8" s="19" t="s">
        <v>881</v>
      </c>
      <c r="E8" s="579">
        <v>2.7227470600000001</v>
      </c>
    </row>
    <row r="9" spans="1:5" ht="15.75" thickBot="1" x14ac:dyDescent="0.3">
      <c r="C9" s="87">
        <v>4</v>
      </c>
      <c r="D9" s="19" t="s">
        <v>882</v>
      </c>
      <c r="E9" s="579">
        <v>3.779415435443966</v>
      </c>
    </row>
    <row r="10" spans="1:5" ht="15" customHeight="1" thickBot="1" x14ac:dyDescent="0.3">
      <c r="C10" s="1094" t="s">
        <v>883</v>
      </c>
      <c r="D10" s="1095"/>
      <c r="E10" s="1096"/>
    </row>
    <row r="11" spans="1:5" ht="16.5" thickTop="1" thickBot="1" x14ac:dyDescent="0.3">
      <c r="C11" s="87">
        <v>5</v>
      </c>
      <c r="D11" s="19" t="s">
        <v>879</v>
      </c>
      <c r="E11" s="579">
        <v>14.77152553</v>
      </c>
    </row>
    <row r="12" spans="1:5" ht="15.75" thickBot="1" x14ac:dyDescent="0.3">
      <c r="C12" s="87">
        <v>6</v>
      </c>
      <c r="D12" s="19" t="s">
        <v>880</v>
      </c>
      <c r="E12" s="579">
        <v>12.95471951604147</v>
      </c>
    </row>
    <row r="13" spans="1:5" ht="15.75" thickBot="1" x14ac:dyDescent="0.3">
      <c r="C13" s="87">
        <v>7</v>
      </c>
      <c r="D13" s="19" t="s">
        <v>881</v>
      </c>
      <c r="E13" s="579">
        <v>10.7857348</v>
      </c>
    </row>
    <row r="14" spans="1:5" ht="15.75" thickBot="1" x14ac:dyDescent="0.3">
      <c r="C14" s="87">
        <v>8</v>
      </c>
      <c r="D14" s="19" t="s">
        <v>882</v>
      </c>
      <c r="E14" s="579">
        <v>12.552434942694575</v>
      </c>
    </row>
    <row r="15" spans="1:5" ht="15" customHeight="1" thickBot="1" x14ac:dyDescent="0.3">
      <c r="C15" s="1094" t="s">
        <v>884</v>
      </c>
      <c r="D15" s="1095"/>
      <c r="E15" s="1096"/>
    </row>
    <row r="16" spans="1:5" ht="16.5" thickTop="1" thickBot="1" x14ac:dyDescent="0.3">
      <c r="C16" s="87">
        <v>9</v>
      </c>
      <c r="D16" s="19" t="s">
        <v>879</v>
      </c>
      <c r="E16" s="579">
        <v>17.126811270000001</v>
      </c>
    </row>
    <row r="17" spans="3:5" ht="15.75" thickBot="1" x14ac:dyDescent="0.3">
      <c r="C17" s="87">
        <v>10</v>
      </c>
      <c r="D17" s="19" t="s">
        <v>880</v>
      </c>
      <c r="E17" s="579">
        <v>3.8131629120033685</v>
      </c>
    </row>
    <row r="18" spans="3:5" ht="15.75" thickBot="1" x14ac:dyDescent="0.3">
      <c r="C18" s="87">
        <v>11</v>
      </c>
      <c r="D18" s="19" t="s">
        <v>881</v>
      </c>
      <c r="E18" s="579">
        <v>0.1959419971287184</v>
      </c>
    </row>
    <row r="19" spans="3:5" ht="15.75" thickBot="1" x14ac:dyDescent="0.3">
      <c r="C19" s="87">
        <v>12</v>
      </c>
      <c r="D19" s="19" t="s">
        <v>882</v>
      </c>
      <c r="E19" s="579">
        <v>0.83972972263001044</v>
      </c>
    </row>
    <row r="20" spans="3:5" ht="15" customHeight="1" thickBot="1" x14ac:dyDescent="0.3">
      <c r="C20" s="1094" t="s">
        <v>885</v>
      </c>
      <c r="D20" s="1095"/>
      <c r="E20" s="1096"/>
    </row>
    <row r="21" spans="3:5" ht="16.5" thickTop="1" thickBot="1" x14ac:dyDescent="0.3">
      <c r="C21" s="87">
        <v>13</v>
      </c>
      <c r="D21" s="19" t="s">
        <v>879</v>
      </c>
      <c r="E21" s="194"/>
    </row>
    <row r="22" spans="3:5" ht="15.75" thickBot="1" x14ac:dyDescent="0.3">
      <c r="C22" s="87">
        <v>14</v>
      </c>
      <c r="D22" s="19" t="s">
        <v>880</v>
      </c>
      <c r="E22" s="194"/>
    </row>
    <row r="23" spans="3:5" ht="15.75" thickBot="1" x14ac:dyDescent="0.3">
      <c r="C23" s="87">
        <v>15</v>
      </c>
      <c r="D23" s="19" t="s">
        <v>881</v>
      </c>
      <c r="E23" s="194"/>
    </row>
    <row r="24" spans="3:5" ht="15.75" thickBot="1" x14ac:dyDescent="0.3">
      <c r="C24" s="348">
        <v>16</v>
      </c>
      <c r="D24" s="408" t="s">
        <v>882</v>
      </c>
      <c r="E24" s="409"/>
    </row>
    <row r="25" spans="3:5" ht="15.75" thickTop="1" x14ac:dyDescent="0.25"/>
  </sheetData>
  <mergeCells count="5">
    <mergeCell ref="C4:D4"/>
    <mergeCell ref="C5:E5"/>
    <mergeCell ref="C10:E10"/>
    <mergeCell ref="C15:E15"/>
    <mergeCell ref="C20:E20"/>
  </mergeCells>
  <hyperlinks>
    <hyperlink ref="A1" location="'ÍNDICE TABLAS'!A1" display="ÍNDICE TABLAS" xr:uid="{00000000-0004-0000-37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
  <sheetViews>
    <sheetView showGridLines="0" workbookViewId="0"/>
  </sheetViews>
  <sheetFormatPr baseColWidth="10" defaultRowHeight="15" x14ac:dyDescent="0.25"/>
  <cols>
    <col min="1" max="1" bestFit="true" customWidth="true" width="16.0" collapsed="true"/>
    <col min="2" max="2" bestFit="true" customWidth="true" width="2.5703125" collapsed="true"/>
    <col min="3" max="3" customWidth="true" width="48.0" collapsed="true"/>
  </cols>
  <sheetData>
    <row r="1" spans="1:13" ht="18" x14ac:dyDescent="0.25">
      <c r="A1" s="224" t="s">
        <v>0</v>
      </c>
      <c r="D1" s="1"/>
    </row>
    <row r="2" spans="1:13" s="15" customFormat="1" ht="37.5" x14ac:dyDescent="0.5">
      <c r="A2" s="13" t="s">
        <v>162</v>
      </c>
      <c r="B2" s="13" t="s">
        <v>132</v>
      </c>
      <c r="C2" s="913" t="s">
        <v>6</v>
      </c>
      <c r="D2" s="913"/>
      <c r="E2" s="913"/>
      <c r="F2" s="913"/>
      <c r="G2" s="913"/>
      <c r="H2" s="913"/>
      <c r="I2" s="913"/>
      <c r="J2" s="913"/>
      <c r="K2" s="913"/>
      <c r="L2" s="913"/>
      <c r="M2" s="913"/>
    </row>
    <row r="3" spans="1:13" ht="35.25" customHeight="1" thickBot="1" x14ac:dyDescent="0.3">
      <c r="C3" s="913"/>
      <c r="D3" s="913"/>
      <c r="E3" s="913"/>
      <c r="F3" s="913"/>
      <c r="G3" s="913"/>
      <c r="H3" s="913"/>
      <c r="I3" s="913"/>
      <c r="J3" s="913"/>
      <c r="K3" s="913"/>
      <c r="L3" s="913"/>
      <c r="M3" s="913"/>
    </row>
    <row r="4" spans="1:13" ht="61.5" thickTop="1" thickBot="1" x14ac:dyDescent="0.35">
      <c r="C4" s="366" t="s">
        <v>133</v>
      </c>
      <c r="D4" s="325" t="s">
        <v>176</v>
      </c>
      <c r="E4" s="325" t="s">
        <v>147</v>
      </c>
      <c r="F4" s="325" t="s">
        <v>148</v>
      </c>
      <c r="G4" s="325" t="s">
        <v>149</v>
      </c>
      <c r="H4" s="325" t="s">
        <v>150</v>
      </c>
      <c r="I4" s="718"/>
      <c r="J4" s="797"/>
    </row>
    <row r="5" spans="1:13" ht="31.5" thickTop="1" thickBot="1" x14ac:dyDescent="0.35">
      <c r="C5" s="26" t="s">
        <v>163</v>
      </c>
      <c r="D5" s="27">
        <v>213094.33867756731</v>
      </c>
      <c r="E5" s="27">
        <v>190538.00756143194</v>
      </c>
      <c r="F5" s="27">
        <v>14903.667744735361</v>
      </c>
      <c r="G5" s="27">
        <v>900.40159850999987</v>
      </c>
      <c r="H5" s="27">
        <v>6752.2617728900004</v>
      </c>
      <c r="I5" s="796"/>
      <c r="J5" s="798"/>
    </row>
    <row r="6" spans="1:13" ht="31.5" thickTop="1" thickBot="1" x14ac:dyDescent="0.35">
      <c r="C6" s="17" t="s">
        <v>164</v>
      </c>
      <c r="D6" s="20">
        <v>17169.61</v>
      </c>
      <c r="E6" s="20">
        <v>0</v>
      </c>
      <c r="F6" s="20">
        <v>10049.61</v>
      </c>
      <c r="G6" s="20">
        <v>244</v>
      </c>
      <c r="H6" s="20">
        <v>6876</v>
      </c>
      <c r="I6" s="796"/>
      <c r="J6" s="798"/>
    </row>
    <row r="7" spans="1:13" ht="16.5" thickBot="1" x14ac:dyDescent="0.35">
      <c r="C7" s="26" t="s">
        <v>165</v>
      </c>
      <c r="D7" s="27">
        <v>230263.9486775673</v>
      </c>
      <c r="E7" s="27">
        <v>190538.00756143194</v>
      </c>
      <c r="F7" s="27">
        <v>24953.277744735362</v>
      </c>
      <c r="G7" s="27">
        <v>1144.40159851</v>
      </c>
      <c r="H7" s="27">
        <v>13628.26177289</v>
      </c>
      <c r="I7" s="796"/>
      <c r="J7" s="798"/>
    </row>
    <row r="8" spans="1:13" ht="17.25" thickTop="1" thickBot="1" x14ac:dyDescent="0.35">
      <c r="C8" s="17" t="s">
        <v>166</v>
      </c>
      <c r="D8" s="20">
        <v>-13628.26177289</v>
      </c>
      <c r="E8" s="20">
        <v>0</v>
      </c>
      <c r="F8" s="20">
        <v>0</v>
      </c>
      <c r="G8" s="20">
        <v>0</v>
      </c>
      <c r="H8" s="20">
        <v>-13628.26177289</v>
      </c>
      <c r="I8" s="796"/>
      <c r="J8" s="798"/>
    </row>
    <row r="9" spans="1:13" ht="16.5" thickBot="1" x14ac:dyDescent="0.35">
      <c r="C9" s="17" t="s">
        <v>167</v>
      </c>
      <c r="D9" s="20">
        <v>20475.14799999999</v>
      </c>
      <c r="E9" s="20">
        <v>20475.14799999999</v>
      </c>
      <c r="F9" s="20">
        <v>0</v>
      </c>
      <c r="G9" s="20">
        <v>0</v>
      </c>
      <c r="H9" s="20">
        <v>0</v>
      </c>
      <c r="I9" s="796"/>
      <c r="J9" s="798"/>
    </row>
    <row r="10" spans="1:13" ht="16.5" thickBot="1" x14ac:dyDescent="0.35">
      <c r="C10" s="17" t="s">
        <v>168</v>
      </c>
      <c r="D10" s="20">
        <v>227.74</v>
      </c>
      <c r="E10" s="20">
        <v>0</v>
      </c>
      <c r="F10" s="20">
        <v>227.74</v>
      </c>
      <c r="G10" s="20">
        <v>0</v>
      </c>
      <c r="H10" s="20">
        <v>0</v>
      </c>
      <c r="I10" s="796"/>
      <c r="J10" s="798"/>
    </row>
    <row r="11" spans="1:13" ht="30.75" thickBot="1" x14ac:dyDescent="0.35">
      <c r="C11" s="17" t="s">
        <v>169</v>
      </c>
      <c r="D11" s="20">
        <v>-8160.7845993699993</v>
      </c>
      <c r="E11" s="20">
        <v>0</v>
      </c>
      <c r="F11" s="20">
        <v>-8160.7845993699993</v>
      </c>
      <c r="G11" s="20">
        <v>0</v>
      </c>
      <c r="H11" s="20">
        <v>0</v>
      </c>
      <c r="I11" s="796"/>
      <c r="J11" s="798"/>
    </row>
    <row r="12" spans="1:13" ht="30.75" thickBot="1" x14ac:dyDescent="0.35">
      <c r="C12" s="17" t="s">
        <v>170</v>
      </c>
      <c r="D12" s="20">
        <v>-3378.90281796</v>
      </c>
      <c r="E12" s="20">
        <v>0</v>
      </c>
      <c r="F12" s="20">
        <v>-3378.90281796</v>
      </c>
      <c r="G12" s="20">
        <v>0</v>
      </c>
      <c r="H12" s="20">
        <v>0</v>
      </c>
      <c r="I12" s="796"/>
      <c r="J12" s="798"/>
    </row>
    <row r="13" spans="1:13" ht="16.5" thickBot="1" x14ac:dyDescent="0.35">
      <c r="C13" s="17" t="s">
        <v>171</v>
      </c>
      <c r="D13" s="20">
        <v>-7141.5863274053609</v>
      </c>
      <c r="E13" s="20">
        <v>0</v>
      </c>
      <c r="F13" s="20">
        <v>-7141.5863274053609</v>
      </c>
      <c r="G13" s="20">
        <v>0</v>
      </c>
      <c r="H13" s="20">
        <v>0</v>
      </c>
      <c r="I13" s="796"/>
      <c r="J13" s="798"/>
    </row>
    <row r="14" spans="1:13" ht="16.5" thickBot="1" x14ac:dyDescent="0.35">
      <c r="C14" s="17" t="s">
        <v>172</v>
      </c>
      <c r="D14" s="20">
        <v>2891.9489999999996</v>
      </c>
      <c r="E14" s="20">
        <v>2891.9489999999996</v>
      </c>
      <c r="F14" s="20">
        <v>0</v>
      </c>
      <c r="G14" s="20">
        <v>0</v>
      </c>
      <c r="H14" s="20">
        <v>0</v>
      </c>
      <c r="I14" s="796"/>
      <c r="J14" s="798"/>
    </row>
    <row r="15" spans="1:13" ht="30.75" thickBot="1" x14ac:dyDescent="0.35">
      <c r="C15" s="17" t="s">
        <v>173</v>
      </c>
      <c r="D15" s="20">
        <v>-5.2640000000000002</v>
      </c>
      <c r="E15" s="20">
        <v>-5.2640000000000002</v>
      </c>
      <c r="F15" s="20">
        <v>0</v>
      </c>
      <c r="G15" s="20">
        <v>0</v>
      </c>
      <c r="H15" s="20">
        <v>0</v>
      </c>
      <c r="I15" s="796"/>
      <c r="J15" s="798"/>
    </row>
    <row r="16" spans="1:13" ht="30.75" thickBot="1" x14ac:dyDescent="0.35">
      <c r="C16" s="17" t="s">
        <v>174</v>
      </c>
      <c r="D16" s="20">
        <v>-798.03559851</v>
      </c>
      <c r="E16" s="20">
        <v>0</v>
      </c>
      <c r="F16" s="20">
        <v>0</v>
      </c>
      <c r="G16" s="20">
        <v>-798.03559851</v>
      </c>
      <c r="H16" s="20">
        <v>0</v>
      </c>
      <c r="I16" s="796"/>
      <c r="J16" s="798"/>
    </row>
    <row r="17" spans="3:10" ht="30.75" thickBot="1" x14ac:dyDescent="0.35">
      <c r="C17" s="26" t="s">
        <v>175</v>
      </c>
      <c r="D17" s="27">
        <v>220745.95056143194</v>
      </c>
      <c r="E17" s="27">
        <v>213899.84056143192</v>
      </c>
      <c r="F17" s="27">
        <v>6499.7440000000042</v>
      </c>
      <c r="G17" s="27">
        <v>346.36599999999999</v>
      </c>
      <c r="H17" s="27">
        <v>0</v>
      </c>
      <c r="I17" s="796"/>
      <c r="J17" s="798"/>
    </row>
    <row r="18" spans="3:10" ht="15.75" thickTop="1" x14ac:dyDescent="0.25">
      <c r="I18" s="799"/>
    </row>
  </sheetData>
  <mergeCells count="1">
    <mergeCell ref="C2:M3"/>
  </mergeCells>
  <hyperlinks>
    <hyperlink ref="A1" location="'ÍNDICE TABLAS'!A1" display="ÍNDICE TABLAS" xr:uid="{00000000-0004-0000-0400-000000000000}"/>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2"/>
  <sheetViews>
    <sheetView showGridLines="0" workbookViewId="0">
      <selection activeCell="M10" sqref="M10"/>
    </sheetView>
  </sheetViews>
  <sheetFormatPr baseColWidth="10" defaultRowHeight="15" x14ac:dyDescent="0.25"/>
  <cols>
    <col min="1" max="1" bestFit="true" customWidth="true" width="18.0" collapsed="true"/>
    <col min="2" max="2" customWidth="true" width="2.5703125" collapsed="true"/>
  </cols>
  <sheetData>
    <row r="1" spans="1:4" ht="18" x14ac:dyDescent="0.25">
      <c r="A1" s="224" t="s">
        <v>0</v>
      </c>
      <c r="D1" s="1"/>
    </row>
    <row r="2" spans="1:4" s="15" customFormat="1" ht="37.5" x14ac:dyDescent="0.5">
      <c r="A2" s="13" t="s">
        <v>895</v>
      </c>
      <c r="B2" s="13" t="s">
        <v>132</v>
      </c>
      <c r="C2" s="13" t="s">
        <v>888</v>
      </c>
      <c r="D2" s="14"/>
    </row>
  </sheetData>
  <hyperlinks>
    <hyperlink ref="A1" location="'ÍNDICE TABLAS'!A1" display="ÍNDICE TABLAS" xr:uid="{00000000-0004-0000-3800-000000000000}"/>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1"/>
  <sheetViews>
    <sheetView showGridLines="0" workbookViewId="0">
      <selection activeCell="F8" sqref="F8"/>
    </sheetView>
  </sheetViews>
  <sheetFormatPr baseColWidth="10" defaultRowHeight="15" x14ac:dyDescent="0.25"/>
  <cols>
    <col min="1" max="1" bestFit="true" customWidth="true" width="18.0" collapsed="true"/>
    <col min="2" max="2" customWidth="true" width="2.5703125" collapsed="true"/>
    <col min="3" max="3" customWidth="true" width="43.0" collapsed="true"/>
    <col min="6" max="6" bestFit="true" customWidth="true" width="39.28515625" collapsed="true"/>
  </cols>
  <sheetData>
    <row r="1" spans="1:4" ht="18" x14ac:dyDescent="0.25">
      <c r="A1" s="224" t="s">
        <v>0</v>
      </c>
      <c r="D1" s="1"/>
    </row>
    <row r="2" spans="1:4" s="15" customFormat="1" ht="37.5" x14ac:dyDescent="0.5">
      <c r="A2" s="13" t="s">
        <v>904</v>
      </c>
      <c r="B2" s="13" t="s">
        <v>132</v>
      </c>
      <c r="C2" s="13" t="s">
        <v>103</v>
      </c>
      <c r="D2" s="14"/>
    </row>
    <row r="3" spans="1:4" ht="15.75" thickBot="1" x14ac:dyDescent="0.3"/>
    <row r="4" spans="1:4" ht="25.5" customHeight="1" thickTop="1" thickBot="1" x14ac:dyDescent="0.3">
      <c r="C4" s="195" t="s">
        <v>889</v>
      </c>
      <c r="D4" s="336" t="s">
        <v>890</v>
      </c>
    </row>
    <row r="5" spans="1:4" ht="16.5" thickTop="1" thickBot="1" x14ac:dyDescent="0.3">
      <c r="C5" s="196" t="s">
        <v>891</v>
      </c>
      <c r="D5" s="406">
        <v>0.11</v>
      </c>
    </row>
    <row r="6" spans="1:4" ht="15.75" thickBot="1" x14ac:dyDescent="0.3">
      <c r="C6" s="196" t="s">
        <v>892</v>
      </c>
      <c r="D6" s="406">
        <v>0.7</v>
      </c>
    </row>
    <row r="7" spans="1:4" ht="15.75" thickBot="1" x14ac:dyDescent="0.3">
      <c r="C7" s="196" t="s">
        <v>893</v>
      </c>
      <c r="D7" s="406">
        <v>0.05</v>
      </c>
    </row>
    <row r="8" spans="1:4" ht="15.75" thickBot="1" x14ac:dyDescent="0.3">
      <c r="C8" s="808" t="s">
        <v>1465</v>
      </c>
      <c r="D8" s="406">
        <v>0.09</v>
      </c>
    </row>
    <row r="9" spans="1:4" ht="15.75" thickBot="1" x14ac:dyDescent="0.3">
      <c r="C9" s="196" t="s">
        <v>696</v>
      </c>
      <c r="D9" s="406">
        <v>0.05</v>
      </c>
    </row>
    <row r="10" spans="1:4" ht="15.75" thickBot="1" x14ac:dyDescent="0.3">
      <c r="C10" s="197" t="s">
        <v>176</v>
      </c>
      <c r="D10" s="165">
        <v>1</v>
      </c>
    </row>
    <row r="11" spans="1:4" ht="15.75" thickTop="1" x14ac:dyDescent="0.25"/>
  </sheetData>
  <hyperlinks>
    <hyperlink ref="A1" location="'ÍNDICE TABLAS'!A1" display="ÍNDICE TABLAS" xr:uid="{00000000-0004-0000-3900-000000000000}"/>
  </hyperlink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13"/>
  <sheetViews>
    <sheetView showGridLines="0" workbookViewId="0">
      <selection activeCell="H9" sqref="H9"/>
    </sheetView>
  </sheetViews>
  <sheetFormatPr baseColWidth="10" defaultRowHeight="15" x14ac:dyDescent="0.25"/>
  <cols>
    <col min="1" max="1" bestFit="true" customWidth="true" width="18.0" collapsed="true"/>
    <col min="2" max="2" customWidth="true" width="2.5703125" collapsed="true"/>
    <col min="3" max="3" customWidth="true" width="57.28515625" collapsed="true"/>
    <col min="5" max="5" customWidth="true" width="13.7109375" collapsed="true"/>
  </cols>
  <sheetData>
    <row r="1" spans="1:5" ht="18" x14ac:dyDescent="0.25">
      <c r="A1" s="224" t="s">
        <v>0</v>
      </c>
      <c r="D1" s="1"/>
    </row>
    <row r="2" spans="1:5" s="15" customFormat="1" ht="37.5" x14ac:dyDescent="0.5">
      <c r="A2" s="13" t="s">
        <v>919</v>
      </c>
      <c r="B2" s="13" t="s">
        <v>132</v>
      </c>
      <c r="C2" s="13" t="s">
        <v>903</v>
      </c>
      <c r="D2" s="14"/>
    </row>
    <row r="3" spans="1:5" ht="15.75" thickBot="1" x14ac:dyDescent="0.3"/>
    <row r="4" spans="1:5" ht="16.5" thickTop="1" thickBot="1" x14ac:dyDescent="0.3">
      <c r="C4" s="337"/>
      <c r="D4" s="1097">
        <v>44166</v>
      </c>
      <c r="E4" s="940"/>
    </row>
    <row r="5" spans="1:5" ht="16.5" thickTop="1" thickBot="1" x14ac:dyDescent="0.3">
      <c r="C5" s="84" t="s">
        <v>133</v>
      </c>
      <c r="D5" s="338" t="s">
        <v>896</v>
      </c>
      <c r="E5" s="338" t="s">
        <v>134</v>
      </c>
    </row>
    <row r="6" spans="1:5" ht="16.5" thickTop="1" thickBot="1" x14ac:dyDescent="0.3">
      <c r="C6" s="333" t="s">
        <v>1127</v>
      </c>
      <c r="D6" s="872">
        <v>60.651588115666037</v>
      </c>
      <c r="E6" s="872">
        <v>60.651588115666037</v>
      </c>
    </row>
    <row r="7" spans="1:5" ht="16.5" thickTop="1" thickBot="1" x14ac:dyDescent="0.3">
      <c r="C7" s="36" t="s">
        <v>897</v>
      </c>
      <c r="D7" s="873">
        <v>60.651588115666037</v>
      </c>
      <c r="E7" s="873">
        <v>60.651588115666037</v>
      </c>
    </row>
    <row r="8" spans="1:5" ht="16.5" thickTop="1" thickBot="1" x14ac:dyDescent="0.3">
      <c r="C8" s="198" t="s">
        <v>898</v>
      </c>
      <c r="D8" s="874">
        <v>472.3</v>
      </c>
      <c r="E8" s="874">
        <v>472.3</v>
      </c>
    </row>
    <row r="9" spans="1:5" ht="15.75" thickTop="1" x14ac:dyDescent="0.25">
      <c r="C9" s="36" t="s">
        <v>899</v>
      </c>
      <c r="D9" s="873">
        <v>449.6</v>
      </c>
      <c r="E9" s="873">
        <v>449.6</v>
      </c>
    </row>
    <row r="10" spans="1:5" x14ac:dyDescent="0.25">
      <c r="C10" s="36" t="s">
        <v>900</v>
      </c>
      <c r="D10" s="873">
        <v>0</v>
      </c>
      <c r="E10" s="873">
        <v>0</v>
      </c>
    </row>
    <row r="11" spans="1:5" ht="15.75" thickBot="1" x14ac:dyDescent="0.3">
      <c r="C11" s="36" t="s">
        <v>901</v>
      </c>
      <c r="D11" s="873">
        <v>22.7</v>
      </c>
      <c r="E11" s="873">
        <v>22.7</v>
      </c>
    </row>
    <row r="12" spans="1:5" ht="16.5" thickTop="1" thickBot="1" x14ac:dyDescent="0.3">
      <c r="C12" s="198" t="s">
        <v>902</v>
      </c>
      <c r="D12" s="874">
        <v>532.95158811566603</v>
      </c>
      <c r="E12" s="874">
        <v>532.95158811566603</v>
      </c>
    </row>
    <row r="13" spans="1:5" ht="15.75" thickTop="1" x14ac:dyDescent="0.25">
      <c r="C13" s="199" t="s">
        <v>1291</v>
      </c>
      <c r="D13" s="592"/>
      <c r="E13" s="592"/>
    </row>
  </sheetData>
  <mergeCells count="1">
    <mergeCell ref="D4:E4"/>
  </mergeCells>
  <hyperlinks>
    <hyperlink ref="A1" location="'ÍNDICE TABLAS'!A1" display="ÍNDICE TABLAS" xr:uid="{00000000-0004-0000-3A00-000000000000}"/>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K16"/>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42.0" collapsed="true"/>
    <col min="5" max="5" customWidth="true" width="13.5703125" collapsed="true"/>
    <col min="7" max="7" customWidth="true" width="12.42578125" collapsed="true"/>
  </cols>
  <sheetData>
    <row r="1" spans="1:11" ht="18" x14ac:dyDescent="0.25">
      <c r="A1" s="224" t="s">
        <v>0</v>
      </c>
      <c r="D1" s="1"/>
    </row>
    <row r="2" spans="1:11" s="15" customFormat="1" ht="37.5" x14ac:dyDescent="0.5">
      <c r="A2" s="13" t="s">
        <v>939</v>
      </c>
      <c r="B2" s="13" t="s">
        <v>132</v>
      </c>
      <c r="C2" s="13" t="s">
        <v>918</v>
      </c>
      <c r="D2" s="14"/>
    </row>
    <row r="3" spans="1:11" ht="15.75" thickBot="1" x14ac:dyDescent="0.3"/>
    <row r="4" spans="1:11" ht="15.4" customHeight="1" thickTop="1" thickBot="1" x14ac:dyDescent="0.3">
      <c r="C4" s="200"/>
      <c r="D4" s="1098"/>
      <c r="E4" s="1099"/>
      <c r="F4" s="1099"/>
      <c r="G4" s="1099"/>
      <c r="H4" s="1100" t="s">
        <v>133</v>
      </c>
      <c r="I4" s="1101"/>
      <c r="J4" s="1101"/>
      <c r="K4" s="1101"/>
    </row>
    <row r="5" spans="1:11" ht="15.4" customHeight="1" thickTop="1" thickBot="1" x14ac:dyDescent="0.3">
      <c r="C5" s="201"/>
      <c r="D5" s="1098" t="s">
        <v>905</v>
      </c>
      <c r="E5" s="1099"/>
      <c r="F5" s="1099"/>
      <c r="G5" s="1099"/>
      <c r="H5" s="1098" t="s">
        <v>906</v>
      </c>
      <c r="I5" s="1099"/>
      <c r="J5" s="1099"/>
      <c r="K5" s="1099"/>
    </row>
    <row r="6" spans="1:11" ht="61.5" thickTop="1" thickBot="1" x14ac:dyDescent="0.3">
      <c r="C6" s="202"/>
      <c r="D6" s="561" t="s">
        <v>907</v>
      </c>
      <c r="E6" s="562" t="s">
        <v>1269</v>
      </c>
      <c r="F6" s="561" t="s">
        <v>908</v>
      </c>
      <c r="G6" s="562" t="s">
        <v>1269</v>
      </c>
      <c r="H6" s="561" t="s">
        <v>907</v>
      </c>
      <c r="I6" s="562" t="s">
        <v>1270</v>
      </c>
      <c r="J6" s="561" t="s">
        <v>908</v>
      </c>
      <c r="K6" s="562" t="s">
        <v>1270</v>
      </c>
    </row>
    <row r="7" spans="1:11" ht="18" thickTop="1" thickBot="1" x14ac:dyDescent="0.3">
      <c r="C7" s="203" t="s">
        <v>909</v>
      </c>
      <c r="D7" s="875">
        <v>69296.981499999994</v>
      </c>
      <c r="E7" s="867">
        <v>32022.774052543908</v>
      </c>
      <c r="F7" s="867">
        <v>0</v>
      </c>
      <c r="G7" s="867">
        <v>32556.510095462974</v>
      </c>
      <c r="H7" s="875">
        <v>145802.951</v>
      </c>
      <c r="I7" s="867">
        <v>15133.319285268797</v>
      </c>
      <c r="J7" s="875">
        <v>0</v>
      </c>
      <c r="K7" s="867">
        <v>15372.545813745601</v>
      </c>
    </row>
    <row r="8" spans="1:11" ht="15.75" thickBot="1" x14ac:dyDescent="0.3">
      <c r="C8" s="17" t="s">
        <v>910</v>
      </c>
      <c r="D8" s="876">
        <v>0</v>
      </c>
      <c r="E8" s="868">
        <v>0</v>
      </c>
      <c r="F8" s="876">
        <v>0</v>
      </c>
      <c r="G8" s="868">
        <v>0</v>
      </c>
      <c r="H8" s="876">
        <v>75.058999999999997</v>
      </c>
      <c r="I8" s="868">
        <v>0</v>
      </c>
      <c r="J8" s="876">
        <v>0</v>
      </c>
      <c r="K8" s="868">
        <v>0</v>
      </c>
    </row>
    <row r="9" spans="1:11" ht="15.75" thickBot="1" x14ac:dyDescent="0.3">
      <c r="C9" s="17" t="s">
        <v>911</v>
      </c>
      <c r="D9" s="876">
        <v>32222.8125</v>
      </c>
      <c r="E9" s="868">
        <v>32022.774052543908</v>
      </c>
      <c r="F9" s="876">
        <v>32641.569500000001</v>
      </c>
      <c r="G9" s="868">
        <v>32556.510095462974</v>
      </c>
      <c r="H9" s="876">
        <v>15294.976500000001</v>
      </c>
      <c r="I9" s="868">
        <v>15133.319285268797</v>
      </c>
      <c r="J9" s="876">
        <v>15598.352999999999</v>
      </c>
      <c r="K9" s="868">
        <v>15372.545813745601</v>
      </c>
    </row>
    <row r="10" spans="1:11" ht="15.75" thickBot="1" x14ac:dyDescent="0.3">
      <c r="C10" s="102" t="s">
        <v>912</v>
      </c>
      <c r="D10" s="876">
        <v>0</v>
      </c>
      <c r="E10" s="868">
        <v>0</v>
      </c>
      <c r="F10" s="876">
        <v>0</v>
      </c>
      <c r="G10" s="868">
        <v>0</v>
      </c>
      <c r="H10" s="876">
        <v>11.552499999999998</v>
      </c>
      <c r="I10" s="868">
        <v>11.52221902</v>
      </c>
      <c r="J10" s="876">
        <v>11.552499999999998</v>
      </c>
      <c r="K10" s="868">
        <v>11.522207999999999</v>
      </c>
    </row>
    <row r="11" spans="1:11" ht="15.75" thickBot="1" x14ac:dyDescent="0.3">
      <c r="C11" s="102" t="s">
        <v>913</v>
      </c>
      <c r="D11" s="876">
        <v>0</v>
      </c>
      <c r="E11" s="868">
        <v>0</v>
      </c>
      <c r="F11" s="876">
        <v>0</v>
      </c>
      <c r="G11" s="868">
        <v>0</v>
      </c>
      <c r="H11" s="876">
        <v>238.011</v>
      </c>
      <c r="I11" s="868">
        <v>0</v>
      </c>
      <c r="J11" s="876">
        <v>233.23500000000001</v>
      </c>
      <c r="K11" s="868">
        <v>0</v>
      </c>
    </row>
    <row r="12" spans="1:11" ht="15.75" thickBot="1" x14ac:dyDescent="0.3">
      <c r="C12" s="102" t="s">
        <v>914</v>
      </c>
      <c r="D12" s="876">
        <v>16344.9355</v>
      </c>
      <c r="E12" s="868">
        <v>16344.935677883717</v>
      </c>
      <c r="F12" s="876">
        <v>16886.4395</v>
      </c>
      <c r="G12" s="868">
        <v>16886.439583279549</v>
      </c>
      <c r="H12" s="876">
        <v>11882.2505</v>
      </c>
      <c r="I12" s="868">
        <v>11863.608966796284</v>
      </c>
      <c r="J12" s="876">
        <v>12173.9735</v>
      </c>
      <c r="K12" s="868">
        <v>12173.97319093646</v>
      </c>
    </row>
    <row r="13" spans="1:11" ht="15.75" thickBot="1" x14ac:dyDescent="0.3">
      <c r="C13" s="102" t="s">
        <v>915</v>
      </c>
      <c r="D13" s="876">
        <v>15279.7585</v>
      </c>
      <c r="E13" s="868">
        <v>15268.783350835234</v>
      </c>
      <c r="F13" s="876">
        <v>15291.471000000001</v>
      </c>
      <c r="G13" s="868">
        <v>15280.495905720785</v>
      </c>
      <c r="H13" s="876">
        <v>3383.4989999999998</v>
      </c>
      <c r="I13" s="868">
        <v>3257.805801449766</v>
      </c>
      <c r="J13" s="876">
        <v>3431.5810000000001</v>
      </c>
      <c r="K13" s="868">
        <v>3258.7523571292131</v>
      </c>
    </row>
    <row r="14" spans="1:11" ht="15.75" thickBot="1" x14ac:dyDescent="0.3">
      <c r="C14" s="102" t="s">
        <v>916</v>
      </c>
      <c r="D14" s="876">
        <v>196.43349999999998</v>
      </c>
      <c r="E14" s="868">
        <v>0</v>
      </c>
      <c r="F14" s="876">
        <v>73.530500000000004</v>
      </c>
      <c r="G14" s="868">
        <v>0</v>
      </c>
      <c r="H14" s="876">
        <v>73.81450000000001</v>
      </c>
      <c r="I14" s="868">
        <v>4.4899448</v>
      </c>
      <c r="J14" s="876">
        <v>40.250500000000002</v>
      </c>
      <c r="K14" s="868">
        <v>4.3368500000000001</v>
      </c>
    </row>
    <row r="15" spans="1:11" ht="15.75" thickBot="1" x14ac:dyDescent="0.3">
      <c r="C15" s="117" t="s">
        <v>917</v>
      </c>
      <c r="D15" s="877">
        <v>38516.653000000006</v>
      </c>
      <c r="E15" s="878">
        <v>0</v>
      </c>
      <c r="F15" s="877">
        <v>0</v>
      </c>
      <c r="G15" s="878">
        <v>0</v>
      </c>
      <c r="H15" s="877">
        <v>128360.8235</v>
      </c>
      <c r="I15" s="878">
        <v>0</v>
      </c>
      <c r="J15" s="877">
        <v>0</v>
      </c>
      <c r="K15" s="878">
        <v>0</v>
      </c>
    </row>
    <row r="16" spans="1:11" ht="15.75" thickTop="1" x14ac:dyDescent="0.25"/>
  </sheetData>
  <mergeCells count="4">
    <mergeCell ref="D4:G4"/>
    <mergeCell ref="H4:K4"/>
    <mergeCell ref="D5:G5"/>
    <mergeCell ref="H5:K5"/>
  </mergeCells>
  <hyperlinks>
    <hyperlink ref="A1" location="'ÍNDICE TABLAS'!A1" display="ÍNDICE TABLAS" xr:uid="{00000000-0004-0000-3B00-000000000000}"/>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G21"/>
  <sheetViews>
    <sheetView showGridLines="0" workbookViewId="0">
      <selection activeCell="C5" sqref="C5"/>
    </sheetView>
  </sheetViews>
  <sheetFormatPr baseColWidth="10" defaultRowHeight="15" x14ac:dyDescent="0.25"/>
  <cols>
    <col min="1" max="1" bestFit="true" customWidth="true" width="18.140625" collapsed="true"/>
    <col min="2" max="2" customWidth="true" width="2.5703125" collapsed="true"/>
    <col min="3" max="3" customWidth="true" width="48.42578125" collapsed="true"/>
    <col min="4" max="5" customWidth="true" width="19.85546875" collapsed="true"/>
    <col min="6" max="6" customWidth="true" width="19.140625" collapsed="true"/>
  </cols>
  <sheetData>
    <row r="1" spans="1:7" ht="18" x14ac:dyDescent="0.25">
      <c r="A1" s="224" t="s">
        <v>0</v>
      </c>
      <c r="D1" s="1"/>
    </row>
    <row r="2" spans="1:7" s="15" customFormat="1" ht="37.5" x14ac:dyDescent="0.5">
      <c r="A2" s="13" t="s">
        <v>940</v>
      </c>
      <c r="B2" s="13" t="s">
        <v>132</v>
      </c>
      <c r="C2" s="13" t="s">
        <v>934</v>
      </c>
      <c r="D2" s="14"/>
    </row>
    <row r="4" spans="1:7" ht="15.75" thickBot="1" x14ac:dyDescent="0.3">
      <c r="C4" s="337"/>
      <c r="D4" s="1102" t="s">
        <v>133</v>
      </c>
      <c r="E4" s="1102"/>
      <c r="F4" s="1102"/>
      <c r="G4" s="1102"/>
    </row>
    <row r="5" spans="1:7" ht="94.5" customHeight="1" thickTop="1" thickBot="1" x14ac:dyDescent="0.3">
      <c r="C5" s="204"/>
      <c r="D5" s="562" t="s">
        <v>920</v>
      </c>
      <c r="E5" s="562" t="s">
        <v>1269</v>
      </c>
      <c r="F5" s="562" t="s">
        <v>921</v>
      </c>
      <c r="G5" s="562" t="s">
        <v>1270</v>
      </c>
    </row>
    <row r="6" spans="1:7" ht="16.5" thickTop="1" thickBot="1" x14ac:dyDescent="0.3">
      <c r="C6" s="203" t="s">
        <v>922</v>
      </c>
      <c r="D6" s="867">
        <v>1892.9395</v>
      </c>
      <c r="E6" s="867">
        <v>1892.8875000000003</v>
      </c>
      <c r="F6" s="867">
        <v>5170.6615000000002</v>
      </c>
      <c r="G6" s="867">
        <v>952</v>
      </c>
    </row>
    <row r="7" spans="1:7" ht="15.75" thickBot="1" x14ac:dyDescent="0.3">
      <c r="C7" s="17" t="s">
        <v>923</v>
      </c>
      <c r="D7" s="871">
        <v>0</v>
      </c>
      <c r="E7" s="868">
        <v>0</v>
      </c>
      <c r="F7" s="868">
        <v>0</v>
      </c>
      <c r="G7" s="868">
        <v>0</v>
      </c>
    </row>
    <row r="8" spans="1:7" ht="15.75" thickBot="1" x14ac:dyDescent="0.3">
      <c r="C8" s="17" t="s">
        <v>924</v>
      </c>
      <c r="D8" s="868">
        <v>0</v>
      </c>
      <c r="E8" s="868">
        <v>0</v>
      </c>
      <c r="F8" s="868">
        <v>0</v>
      </c>
      <c r="G8" s="868">
        <v>0</v>
      </c>
    </row>
    <row r="9" spans="1:7" ht="15.75" thickBot="1" x14ac:dyDescent="0.3">
      <c r="C9" s="17" t="s">
        <v>925</v>
      </c>
      <c r="D9" s="868">
        <v>1892.9395</v>
      </c>
      <c r="E9" s="868">
        <v>1892.8875000000003</v>
      </c>
      <c r="F9" s="868">
        <v>1733.0989999999999</v>
      </c>
      <c r="G9" s="868">
        <v>952</v>
      </c>
    </row>
    <row r="10" spans="1:7" ht="15.75" thickBot="1" x14ac:dyDescent="0.3">
      <c r="C10" s="102" t="s">
        <v>926</v>
      </c>
      <c r="D10" s="868">
        <v>0</v>
      </c>
      <c r="E10" s="868">
        <v>0</v>
      </c>
      <c r="F10" s="868">
        <v>0</v>
      </c>
      <c r="G10" s="868">
        <v>0</v>
      </c>
    </row>
    <row r="11" spans="1:7" ht="15.75" thickBot="1" x14ac:dyDescent="0.3">
      <c r="C11" s="102" t="s">
        <v>927</v>
      </c>
      <c r="D11" s="868">
        <v>0</v>
      </c>
      <c r="E11" s="868">
        <v>0</v>
      </c>
      <c r="F11" s="868">
        <v>0</v>
      </c>
      <c r="G11" s="868">
        <v>0</v>
      </c>
    </row>
    <row r="12" spans="1:7" ht="15.75" thickBot="1" x14ac:dyDescent="0.3">
      <c r="C12" s="102" t="s">
        <v>928</v>
      </c>
      <c r="D12" s="868">
        <v>1232.2069999999999</v>
      </c>
      <c r="E12" s="868">
        <v>1232.2069999999999</v>
      </c>
      <c r="F12" s="868">
        <v>375.06299999999999</v>
      </c>
      <c r="G12" s="868">
        <v>375.06299999999999</v>
      </c>
    </row>
    <row r="13" spans="1:7" ht="15.75" thickBot="1" x14ac:dyDescent="0.3">
      <c r="C13" s="102" t="s">
        <v>929</v>
      </c>
      <c r="D13" s="868">
        <v>106.054</v>
      </c>
      <c r="E13" s="868">
        <v>106.00149999999999</v>
      </c>
      <c r="F13" s="868">
        <v>149.01400000000001</v>
      </c>
      <c r="G13" s="868">
        <v>147.69498463174273</v>
      </c>
    </row>
    <row r="14" spans="1:7" ht="15.75" thickBot="1" x14ac:dyDescent="0.3">
      <c r="C14" s="102" t="s">
        <v>930</v>
      </c>
      <c r="D14" s="868">
        <v>1106.4690000000001</v>
      </c>
      <c r="E14" s="868">
        <v>385.93837872998051</v>
      </c>
      <c r="F14" s="868">
        <v>1182.0774999999999</v>
      </c>
      <c r="G14" s="868">
        <v>301</v>
      </c>
    </row>
    <row r="15" spans="1:7" ht="15.75" thickBot="1" x14ac:dyDescent="0.3">
      <c r="C15" s="17" t="s">
        <v>931</v>
      </c>
      <c r="D15" s="868">
        <v>0</v>
      </c>
      <c r="E15" s="868">
        <v>0</v>
      </c>
      <c r="F15" s="868">
        <v>0</v>
      </c>
      <c r="G15" s="868">
        <v>0</v>
      </c>
    </row>
    <row r="16" spans="1:7" ht="15.75" thickBot="1" x14ac:dyDescent="0.3">
      <c r="C16" s="17" t="s">
        <v>932</v>
      </c>
      <c r="D16" s="868">
        <v>0</v>
      </c>
      <c r="E16" s="868">
        <v>0</v>
      </c>
      <c r="F16" s="868">
        <v>3405.1075000000001</v>
      </c>
      <c r="G16" s="868">
        <v>0</v>
      </c>
    </row>
    <row r="17" spans="3:7" ht="30.75" thickBot="1" x14ac:dyDescent="0.3">
      <c r="C17" s="183" t="s">
        <v>933</v>
      </c>
      <c r="D17" s="868">
        <v>0</v>
      </c>
      <c r="E17" s="868">
        <v>0</v>
      </c>
      <c r="F17" s="868">
        <v>0</v>
      </c>
      <c r="G17" s="868">
        <v>0</v>
      </c>
    </row>
    <row r="18" spans="3:7" ht="30.75" thickBot="1" x14ac:dyDescent="0.3">
      <c r="C18" s="205" t="s">
        <v>1125</v>
      </c>
      <c r="D18" s="869">
        <v>0</v>
      </c>
      <c r="E18" s="869">
        <v>0</v>
      </c>
      <c r="F18" s="869">
        <v>2709.511</v>
      </c>
      <c r="G18" s="869">
        <v>0</v>
      </c>
    </row>
    <row r="19" spans="3:7" ht="31.5" thickTop="1" thickBot="1" x14ac:dyDescent="0.3">
      <c r="C19" s="24" t="s">
        <v>1126</v>
      </c>
      <c r="D19" s="870">
        <v>71584.950500000006</v>
      </c>
      <c r="E19" s="870">
        <v>34331.0221353979</v>
      </c>
      <c r="F19" s="870">
        <v>5170.6615000000002</v>
      </c>
      <c r="G19" s="870">
        <v>952</v>
      </c>
    </row>
    <row r="20" spans="3:7" ht="15.75" thickTop="1" x14ac:dyDescent="0.25">
      <c r="D20" s="477"/>
      <c r="E20" s="477"/>
      <c r="F20" s="477"/>
      <c r="G20" s="477"/>
    </row>
    <row r="21" spans="3:7" x14ac:dyDescent="0.25">
      <c r="D21" s="477"/>
      <c r="E21" s="477"/>
      <c r="F21" s="477"/>
      <c r="G21" s="477"/>
    </row>
  </sheetData>
  <mergeCells count="1">
    <mergeCell ref="D4:G4"/>
  </mergeCells>
  <hyperlinks>
    <hyperlink ref="A1" location="'ÍNDICE TABLAS'!A1" display="ÍNDICE TABLAS" xr:uid="{00000000-0004-0000-3C00-000000000000}"/>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8"/>
  <sheetViews>
    <sheetView showGridLines="0" workbookViewId="0"/>
  </sheetViews>
  <sheetFormatPr baseColWidth="10" defaultRowHeight="15" x14ac:dyDescent="0.25"/>
  <cols>
    <col min="1" max="1" bestFit="true" customWidth="true" width="18.0" collapsed="true"/>
    <col min="2" max="2" customWidth="true" width="2.5703125" collapsed="true"/>
    <col min="3" max="3" bestFit="true" customWidth="true" width="35.7109375" collapsed="true"/>
    <col min="4" max="5" customWidth="true" width="21.42578125" collapsed="true"/>
  </cols>
  <sheetData>
    <row r="1" spans="1:5" ht="18" x14ac:dyDescent="0.25">
      <c r="A1" s="224" t="s">
        <v>0</v>
      </c>
      <c r="D1" s="1"/>
    </row>
    <row r="2" spans="1:5" s="15" customFormat="1" ht="37.5" x14ac:dyDescent="0.5">
      <c r="A2" s="13" t="s">
        <v>968</v>
      </c>
      <c r="B2" s="13" t="s">
        <v>132</v>
      </c>
      <c r="C2" s="13" t="s">
        <v>938</v>
      </c>
      <c r="D2" s="14"/>
    </row>
    <row r="4" spans="1:5" ht="18.75" thickBot="1" x14ac:dyDescent="0.3">
      <c r="C4" s="206"/>
      <c r="D4" s="77"/>
      <c r="E4" s="193" t="s">
        <v>133</v>
      </c>
    </row>
    <row r="5" spans="1:5" ht="106.5" thickTop="1" thickBot="1" x14ac:dyDescent="0.3">
      <c r="C5" s="207"/>
      <c r="D5" s="338" t="s">
        <v>935</v>
      </c>
      <c r="E5" s="338" t="s">
        <v>936</v>
      </c>
    </row>
    <row r="6" spans="1:5" ht="16.5" thickTop="1" thickBot="1" x14ac:dyDescent="0.3">
      <c r="C6" s="208" t="s">
        <v>937</v>
      </c>
      <c r="D6" s="879">
        <v>67138.940499999997</v>
      </c>
      <c r="E6" s="879">
        <v>67964.411500000002</v>
      </c>
    </row>
    <row r="7" spans="1:5" ht="15.75" thickBot="1" x14ac:dyDescent="0.3">
      <c r="C7" s="142" t="s">
        <v>924</v>
      </c>
      <c r="D7" s="880">
        <v>0</v>
      </c>
      <c r="E7" s="880">
        <v>0</v>
      </c>
    </row>
    <row r="8" spans="1:5" ht="15.75" thickTop="1" x14ac:dyDescent="0.25"/>
  </sheetData>
  <hyperlinks>
    <hyperlink ref="A1" location="'ÍNDICE TABLAS'!A1" display="ÍNDICE TABLAS" xr:uid="{00000000-0004-0000-3D00-000000000000}"/>
  </hyperlink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14"/>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width="30.5703125" collapsed="true"/>
  </cols>
  <sheetData>
    <row r="1" spans="1:8" ht="18" x14ac:dyDescent="0.25">
      <c r="A1" s="224" t="s">
        <v>0</v>
      </c>
      <c r="D1" s="1"/>
    </row>
    <row r="2" spans="1:8" s="15" customFormat="1" ht="37.5" x14ac:dyDescent="0.5">
      <c r="A2" s="13" t="s">
        <v>1124</v>
      </c>
      <c r="B2" s="13" t="s">
        <v>132</v>
      </c>
      <c r="C2" s="13" t="s">
        <v>947</v>
      </c>
      <c r="D2" s="14"/>
    </row>
    <row r="3" spans="1:8" ht="15.75" thickBot="1" x14ac:dyDescent="0.3"/>
    <row r="4" spans="1:8" ht="31.5" thickTop="1" thickBot="1" x14ac:dyDescent="0.3">
      <c r="C4" s="346" t="s">
        <v>941</v>
      </c>
      <c r="D4" s="346" t="s">
        <v>942</v>
      </c>
      <c r="E4" s="346" t="s">
        <v>943</v>
      </c>
      <c r="F4" s="346" t="s">
        <v>944</v>
      </c>
      <c r="G4" s="346" t="s">
        <v>696</v>
      </c>
      <c r="H4" s="346" t="s">
        <v>390</v>
      </c>
    </row>
    <row r="5" spans="1:8" ht="31.5" thickTop="1" thickBot="1" x14ac:dyDescent="0.3">
      <c r="C5" s="17" t="s">
        <v>945</v>
      </c>
      <c r="D5" s="18">
        <v>6</v>
      </c>
      <c r="E5" s="18">
        <v>30</v>
      </c>
      <c r="F5" s="18">
        <v>8</v>
      </c>
      <c r="G5" s="18">
        <v>49</v>
      </c>
      <c r="H5" s="106">
        <f>SUM(D5:G5)</f>
        <v>93</v>
      </c>
    </row>
    <row r="6" spans="1:8" ht="15.75" thickBot="1" x14ac:dyDescent="0.3">
      <c r="C6" s="17" t="s">
        <v>946</v>
      </c>
      <c r="D6" s="20">
        <v>2480</v>
      </c>
      <c r="E6" s="20">
        <v>10038</v>
      </c>
      <c r="F6" s="20">
        <v>3084</v>
      </c>
      <c r="G6" s="20">
        <v>13546</v>
      </c>
      <c r="H6" s="97">
        <f>SUM(D6:G6)</f>
        <v>29148</v>
      </c>
    </row>
    <row r="7" spans="1:8" ht="15.75" thickBot="1" x14ac:dyDescent="0.3">
      <c r="C7" s="209" t="s">
        <v>1123</v>
      </c>
      <c r="D7" s="81">
        <v>768</v>
      </c>
      <c r="E7" s="80">
        <v>2977</v>
      </c>
      <c r="F7" s="81">
        <v>985</v>
      </c>
      <c r="G7" s="80">
        <v>3237</v>
      </c>
      <c r="H7" s="27">
        <f>SUM(D7:G7)</f>
        <v>7967</v>
      </c>
    </row>
    <row r="8" spans="1:8" ht="15.75" thickTop="1" x14ac:dyDescent="0.25"/>
    <row r="9" spans="1:8" x14ac:dyDescent="0.25">
      <c r="C9" s="405" t="s">
        <v>978</v>
      </c>
    </row>
    <row r="10" spans="1:8" x14ac:dyDescent="0.25">
      <c r="C10" s="405" t="s">
        <v>1175</v>
      </c>
    </row>
    <row r="12" spans="1:8" x14ac:dyDescent="0.25">
      <c r="D12" s="8"/>
      <c r="E12" s="8"/>
      <c r="F12" s="8"/>
      <c r="G12" s="8"/>
      <c r="H12" s="8"/>
    </row>
    <row r="13" spans="1:8" x14ac:dyDescent="0.25">
      <c r="D13" s="8"/>
      <c r="E13" s="8"/>
      <c r="F13" s="8"/>
      <c r="G13" s="8"/>
      <c r="H13" s="8"/>
    </row>
    <row r="14" spans="1:8" x14ac:dyDescent="0.25">
      <c r="D14" s="8"/>
      <c r="E14" s="8"/>
      <c r="F14" s="8"/>
      <c r="G14" s="8"/>
      <c r="H14" s="8"/>
    </row>
  </sheetData>
  <hyperlinks>
    <hyperlink ref="A1" location="'ÍNDICE TABLAS'!A1" display="ÍNDICE TABLAS" xr:uid="{00000000-0004-0000-3E00-000000000000}"/>
  </hyperlink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34"/>
  <sheetViews>
    <sheetView showGridLines="0" workbookViewId="0">
      <selection activeCell="L14" sqref="L14"/>
    </sheetView>
  </sheetViews>
  <sheetFormatPr baseColWidth="10" defaultRowHeight="15" x14ac:dyDescent="0.25"/>
  <cols>
    <col min="1" max="1" bestFit="true" customWidth="true" width="18.0" collapsed="true"/>
    <col min="2" max="2" customWidth="true" width="2.5703125" collapsed="true"/>
    <col min="3" max="3" bestFit="true" customWidth="true" width="73.85546875" collapsed="true"/>
  </cols>
  <sheetData>
    <row r="1" spans="1:8" ht="18" x14ac:dyDescent="0.25">
      <c r="A1" s="224" t="s">
        <v>0</v>
      </c>
      <c r="D1" s="1"/>
    </row>
    <row r="2" spans="1:8" s="15" customFormat="1" ht="37.5" x14ac:dyDescent="0.5">
      <c r="A2" s="13" t="s">
        <v>1122</v>
      </c>
      <c r="B2" s="13" t="s">
        <v>132</v>
      </c>
      <c r="C2" s="13" t="s">
        <v>969</v>
      </c>
      <c r="D2" s="14"/>
    </row>
    <row r="3" spans="1:8" ht="15.75" thickBot="1" x14ac:dyDescent="0.3"/>
    <row r="4" spans="1:8" ht="48" customHeight="1" thickTop="1" thickBot="1" x14ac:dyDescent="0.3">
      <c r="C4" s="210" t="s">
        <v>948</v>
      </c>
      <c r="D4" s="211" t="s">
        <v>949</v>
      </c>
      <c r="E4" s="211" t="s">
        <v>950</v>
      </c>
      <c r="F4" s="403" t="s">
        <v>1120</v>
      </c>
      <c r="G4" s="403" t="s">
        <v>951</v>
      </c>
      <c r="H4" s="403" t="s">
        <v>390</v>
      </c>
    </row>
    <row r="5" spans="1:8" ht="15.75" thickTop="1" x14ac:dyDescent="0.25">
      <c r="C5" s="212" t="s">
        <v>952</v>
      </c>
      <c r="D5" s="881">
        <v>3</v>
      </c>
      <c r="E5" s="881">
        <v>10</v>
      </c>
      <c r="F5" s="882">
        <v>11</v>
      </c>
      <c r="G5" s="883">
        <v>69</v>
      </c>
      <c r="H5" s="884">
        <f>SUM(D5:G5)</f>
        <v>93</v>
      </c>
    </row>
    <row r="6" spans="1:8" x14ac:dyDescent="0.25">
      <c r="C6" s="213" t="s">
        <v>953</v>
      </c>
      <c r="D6" s="889">
        <v>0</v>
      </c>
      <c r="E6" s="889">
        <v>0</v>
      </c>
      <c r="F6" s="890">
        <v>11</v>
      </c>
      <c r="G6" s="891">
        <v>0</v>
      </c>
      <c r="H6" s="892">
        <f t="shared" ref="H6:H21" si="0">SUM(D6:G6)</f>
        <v>11</v>
      </c>
    </row>
    <row r="7" spans="1:8" x14ac:dyDescent="0.25">
      <c r="C7" s="213" t="s">
        <v>954</v>
      </c>
      <c r="D7" s="889">
        <v>0</v>
      </c>
      <c r="E7" s="889">
        <v>0</v>
      </c>
      <c r="F7" s="890">
        <v>0</v>
      </c>
      <c r="G7" s="891">
        <v>31</v>
      </c>
      <c r="H7" s="892">
        <f t="shared" si="0"/>
        <v>31</v>
      </c>
    </row>
    <row r="8" spans="1:8" x14ac:dyDescent="0.25">
      <c r="C8" s="212" t="s">
        <v>955</v>
      </c>
      <c r="D8" s="881">
        <v>1500</v>
      </c>
      <c r="E8" s="881">
        <v>974</v>
      </c>
      <c r="F8" s="885">
        <v>4286</v>
      </c>
      <c r="G8" s="886">
        <v>13048</v>
      </c>
      <c r="H8" s="887">
        <f t="shared" si="0"/>
        <v>19808</v>
      </c>
    </row>
    <row r="9" spans="1:8" x14ac:dyDescent="0.25">
      <c r="C9" s="212" t="s">
        <v>1458</v>
      </c>
      <c r="D9" s="881">
        <v>0</v>
      </c>
      <c r="E9" s="881">
        <v>0</v>
      </c>
      <c r="F9" s="885">
        <v>1751</v>
      </c>
      <c r="G9" s="886">
        <v>6216</v>
      </c>
      <c r="H9" s="887">
        <f t="shared" si="0"/>
        <v>7967</v>
      </c>
    </row>
    <row r="10" spans="1:8" x14ac:dyDescent="0.25">
      <c r="C10" s="213" t="s">
        <v>956</v>
      </c>
      <c r="D10" s="889">
        <v>0</v>
      </c>
      <c r="E10" s="889">
        <v>0</v>
      </c>
      <c r="F10" s="890">
        <v>876</v>
      </c>
      <c r="G10" s="890">
        <v>3695</v>
      </c>
      <c r="H10" s="893">
        <f t="shared" si="0"/>
        <v>4571</v>
      </c>
    </row>
    <row r="11" spans="1:8" x14ac:dyDescent="0.25">
      <c r="C11" s="213" t="s">
        <v>1459</v>
      </c>
      <c r="D11" s="889">
        <v>0</v>
      </c>
      <c r="E11" s="889">
        <v>0</v>
      </c>
      <c r="F11" s="890">
        <v>655914</v>
      </c>
      <c r="G11" s="890">
        <v>1887980</v>
      </c>
      <c r="H11" s="893">
        <f t="shared" si="0"/>
        <v>2543894</v>
      </c>
    </row>
    <row r="12" spans="1:8" x14ac:dyDescent="0.25">
      <c r="C12" s="212" t="s">
        <v>1121</v>
      </c>
      <c r="D12" s="881">
        <v>0</v>
      </c>
      <c r="E12" s="881">
        <v>0</v>
      </c>
      <c r="F12" s="881">
        <v>1751</v>
      </c>
      <c r="G12" s="885">
        <v>3591</v>
      </c>
      <c r="H12" s="888">
        <f t="shared" si="0"/>
        <v>5342</v>
      </c>
    </row>
    <row r="13" spans="1:8" x14ac:dyDescent="0.25">
      <c r="C13" s="213" t="s">
        <v>957</v>
      </c>
      <c r="D13" s="889">
        <v>0</v>
      </c>
      <c r="E13" s="889">
        <v>0</v>
      </c>
      <c r="F13" s="889">
        <v>876</v>
      </c>
      <c r="G13" s="890">
        <v>1795</v>
      </c>
      <c r="H13" s="893">
        <f t="shared" si="0"/>
        <v>2671</v>
      </c>
    </row>
    <row r="14" spans="1:8" x14ac:dyDescent="0.25">
      <c r="C14" s="213" t="s">
        <v>1460</v>
      </c>
      <c r="D14" s="889">
        <v>0</v>
      </c>
      <c r="E14" s="889">
        <v>0</v>
      </c>
      <c r="F14" s="889">
        <v>655914</v>
      </c>
      <c r="G14" s="890">
        <v>1344999</v>
      </c>
      <c r="H14" s="893">
        <f t="shared" si="0"/>
        <v>2000913</v>
      </c>
    </row>
    <row r="15" spans="1:8" ht="30" x14ac:dyDescent="0.25">
      <c r="C15" s="212" t="s">
        <v>958</v>
      </c>
      <c r="D15" s="881">
        <v>0</v>
      </c>
      <c r="E15" s="881">
        <v>0</v>
      </c>
      <c r="F15" s="885">
        <v>0</v>
      </c>
      <c r="G15" s="885">
        <v>0</v>
      </c>
      <c r="H15" s="888">
        <f t="shared" si="0"/>
        <v>0</v>
      </c>
    </row>
    <row r="16" spans="1:8" x14ac:dyDescent="0.25">
      <c r="C16" s="212" t="s">
        <v>959</v>
      </c>
      <c r="D16" s="881">
        <v>0</v>
      </c>
      <c r="E16" s="881">
        <v>0</v>
      </c>
      <c r="F16" s="885">
        <v>0</v>
      </c>
      <c r="G16" s="885">
        <v>0</v>
      </c>
      <c r="H16" s="888">
        <f t="shared" si="0"/>
        <v>0</v>
      </c>
    </row>
    <row r="17" spans="3:8" x14ac:dyDescent="0.25">
      <c r="C17" s="213" t="s">
        <v>960</v>
      </c>
      <c r="D17" s="889">
        <v>0</v>
      </c>
      <c r="E17" s="889">
        <v>0</v>
      </c>
      <c r="F17" s="890">
        <v>0</v>
      </c>
      <c r="G17" s="890">
        <v>0</v>
      </c>
      <c r="H17" s="893">
        <f t="shared" si="0"/>
        <v>0</v>
      </c>
    </row>
    <row r="18" spans="3:8" x14ac:dyDescent="0.25">
      <c r="C18" s="213" t="s">
        <v>961</v>
      </c>
      <c r="D18" s="889">
        <v>0</v>
      </c>
      <c r="E18" s="889">
        <v>0</v>
      </c>
      <c r="F18" s="890">
        <v>0</v>
      </c>
      <c r="G18" s="890">
        <v>0</v>
      </c>
      <c r="H18" s="893">
        <f t="shared" si="0"/>
        <v>0</v>
      </c>
    </row>
    <row r="19" spans="3:8" x14ac:dyDescent="0.25">
      <c r="C19" s="212" t="s">
        <v>962</v>
      </c>
      <c r="D19" s="881">
        <v>0</v>
      </c>
      <c r="E19" s="881">
        <v>0</v>
      </c>
      <c r="F19" s="885">
        <v>0</v>
      </c>
      <c r="G19" s="885">
        <v>0</v>
      </c>
      <c r="H19" s="888">
        <f t="shared" si="0"/>
        <v>0</v>
      </c>
    </row>
    <row r="20" spans="3:8" x14ac:dyDescent="0.25">
      <c r="C20" s="213" t="s">
        <v>963</v>
      </c>
      <c r="D20" s="889">
        <v>0</v>
      </c>
      <c r="E20" s="889">
        <v>0</v>
      </c>
      <c r="F20" s="890">
        <v>0</v>
      </c>
      <c r="G20" s="890">
        <v>0</v>
      </c>
      <c r="H20" s="893">
        <f t="shared" si="0"/>
        <v>0</v>
      </c>
    </row>
    <row r="21" spans="3:8" x14ac:dyDescent="0.25">
      <c r="C21" s="213" t="s">
        <v>1461</v>
      </c>
      <c r="D21" s="889">
        <v>0</v>
      </c>
      <c r="E21" s="889">
        <v>0</v>
      </c>
      <c r="F21" s="890">
        <v>0</v>
      </c>
      <c r="G21" s="890">
        <v>0</v>
      </c>
      <c r="H21" s="893">
        <f t="shared" si="0"/>
        <v>0</v>
      </c>
    </row>
    <row r="22" spans="3:8" x14ac:dyDescent="0.25">
      <c r="C22" s="212" t="s">
        <v>964</v>
      </c>
      <c r="D22" s="881">
        <v>0</v>
      </c>
      <c r="E22" s="881">
        <v>0</v>
      </c>
      <c r="F22" s="885">
        <v>329</v>
      </c>
      <c r="G22" s="885">
        <v>1044</v>
      </c>
      <c r="H22" s="888">
        <f>SUM(D22:G22)</f>
        <v>1373</v>
      </c>
    </row>
    <row r="23" spans="3:8" x14ac:dyDescent="0.25">
      <c r="C23" s="212" t="s">
        <v>965</v>
      </c>
      <c r="D23" s="881">
        <v>0</v>
      </c>
      <c r="E23" s="881">
        <v>0</v>
      </c>
      <c r="F23" s="885">
        <v>0</v>
      </c>
      <c r="G23" s="885">
        <v>0</v>
      </c>
      <c r="H23" s="888">
        <f>SUM(D23:G23)</f>
        <v>0</v>
      </c>
    </row>
    <row r="24" spans="3:8" x14ac:dyDescent="0.25">
      <c r="C24" s="213" t="s">
        <v>966</v>
      </c>
      <c r="D24" s="889">
        <v>0</v>
      </c>
      <c r="E24" s="889">
        <v>0</v>
      </c>
      <c r="F24" s="889">
        <v>0</v>
      </c>
      <c r="G24" s="889">
        <v>0</v>
      </c>
      <c r="H24" s="889">
        <v>0</v>
      </c>
    </row>
    <row r="25" spans="3:8" ht="15.75" thickBot="1" x14ac:dyDescent="0.3">
      <c r="C25" s="214" t="s">
        <v>967</v>
      </c>
      <c r="D25" s="894">
        <v>0</v>
      </c>
      <c r="E25" s="894">
        <v>0</v>
      </c>
      <c r="F25" s="894">
        <v>0</v>
      </c>
      <c r="G25" s="894">
        <v>0</v>
      </c>
      <c r="H25" s="894">
        <v>0</v>
      </c>
    </row>
    <row r="26" spans="3:8" ht="13.15" customHeight="1" thickTop="1" x14ac:dyDescent="0.25"/>
    <row r="27" spans="3:8" x14ac:dyDescent="0.25">
      <c r="C27" s="405" t="s">
        <v>1457</v>
      </c>
    </row>
    <row r="28" spans="3:8" x14ac:dyDescent="0.25">
      <c r="C28" s="405"/>
    </row>
    <row r="29" spans="3:8" ht="21.95" customHeight="1" x14ac:dyDescent="0.25">
      <c r="C29" s="1103"/>
      <c r="D29" s="1103"/>
      <c r="E29" s="1103"/>
      <c r="F29" s="1103"/>
      <c r="G29" s="1103"/>
      <c r="H29" s="1103"/>
    </row>
    <row r="30" spans="3:8" x14ac:dyDescent="0.25">
      <c r="C30" s="1103"/>
      <c r="D30" s="1103"/>
      <c r="E30" s="1103"/>
      <c r="F30" s="1103"/>
      <c r="G30" s="1103"/>
      <c r="H30" s="1103"/>
    </row>
    <row r="31" spans="3:8" x14ac:dyDescent="0.25">
      <c r="C31" s="1103"/>
      <c r="D31" s="1103"/>
      <c r="E31" s="1103"/>
      <c r="F31" s="1103"/>
      <c r="G31" s="1103"/>
      <c r="H31" s="1103"/>
    </row>
    <row r="32" spans="3:8" x14ac:dyDescent="0.25">
      <c r="C32" s="1103"/>
      <c r="D32" s="1103"/>
      <c r="E32" s="1103"/>
      <c r="F32" s="1103"/>
      <c r="G32" s="1103"/>
      <c r="H32" s="1103"/>
    </row>
    <row r="33" spans="3:3" x14ac:dyDescent="0.25">
      <c r="C33" s="404"/>
    </row>
    <row r="34" spans="3:3" x14ac:dyDescent="0.25">
      <c r="C34" s="404"/>
    </row>
  </sheetData>
  <mergeCells count="4">
    <mergeCell ref="C29:H29"/>
    <mergeCell ref="C30:H30"/>
    <mergeCell ref="C31:H31"/>
    <mergeCell ref="C32:H32"/>
  </mergeCells>
  <hyperlinks>
    <hyperlink ref="A1" location="'ÍNDICE TABLAS'!A1" display="ÍNDICE TABLAS" xr:uid="{00000000-0004-0000-3F00-000000000000}"/>
  </hyperlink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1E7A-E4C8-42B4-964F-2B568EF76E23}">
  <dimension ref="A1:H11"/>
  <sheetViews>
    <sheetView showGridLines="0" workbookViewId="0">
      <selection activeCell="H9" sqref="H9"/>
    </sheetView>
  </sheetViews>
  <sheetFormatPr baseColWidth="10" defaultRowHeight="15" x14ac:dyDescent="0.25"/>
  <cols>
    <col min="1" max="1" bestFit="true" customWidth="true" width="18.0" collapsed="true"/>
    <col min="2" max="2" customWidth="true" width="2.5703125" collapsed="true"/>
    <col min="3" max="3" customWidth="true" width="45.85546875" collapsed="true"/>
  </cols>
  <sheetData>
    <row r="1" spans="1:8" ht="18" x14ac:dyDescent="0.25">
      <c r="A1" s="224" t="s">
        <v>0</v>
      </c>
    </row>
    <row r="2" spans="1:8" s="15" customFormat="1" ht="37.5" x14ac:dyDescent="0.5">
      <c r="A2" s="13" t="s">
        <v>1096</v>
      </c>
      <c r="B2" s="13" t="s">
        <v>132</v>
      </c>
      <c r="C2" s="13" t="s">
        <v>1104</v>
      </c>
    </row>
    <row r="3" spans="1:8" ht="15.75" thickBot="1" x14ac:dyDescent="0.3"/>
    <row r="4" spans="1:8" ht="46.5" thickTop="1" thickBot="1" x14ac:dyDescent="0.3">
      <c r="C4" s="228" t="s">
        <v>941</v>
      </c>
      <c r="D4" s="229" t="s">
        <v>949</v>
      </c>
      <c r="E4" s="229" t="s">
        <v>950</v>
      </c>
      <c r="F4" s="232" t="s">
        <v>1097</v>
      </c>
      <c r="G4" s="229" t="s">
        <v>951</v>
      </c>
      <c r="H4" s="229" t="s">
        <v>390</v>
      </c>
    </row>
    <row r="5" spans="1:8" ht="16.5" thickTop="1" thickBot="1" x14ac:dyDescent="0.3">
      <c r="C5" s="128" t="s">
        <v>1462</v>
      </c>
      <c r="D5" s="895">
        <v>2985</v>
      </c>
      <c r="E5" s="895">
        <v>0</v>
      </c>
      <c r="F5" s="895">
        <v>4964</v>
      </c>
      <c r="G5" s="895">
        <v>9405</v>
      </c>
      <c r="H5" s="723">
        <f>SUM(D5:G5)</f>
        <v>17354</v>
      </c>
    </row>
    <row r="6" spans="1:8" ht="15.75" thickBot="1" x14ac:dyDescent="0.3">
      <c r="C6" s="125" t="s">
        <v>1098</v>
      </c>
      <c r="D6" s="896">
        <v>1493</v>
      </c>
      <c r="E6" s="896">
        <v>0</v>
      </c>
      <c r="F6" s="896">
        <v>2482</v>
      </c>
      <c r="G6" s="896">
        <v>4702</v>
      </c>
      <c r="H6" s="723">
        <f>SUM(D6:G6)</f>
        <v>8677</v>
      </c>
    </row>
    <row r="7" spans="1:8" ht="15.75" thickBot="1" x14ac:dyDescent="0.3">
      <c r="C7" s="126" t="s">
        <v>1463</v>
      </c>
      <c r="D7" s="897">
        <v>550119</v>
      </c>
      <c r="E7" s="897">
        <v>0</v>
      </c>
      <c r="F7" s="897">
        <v>986811</v>
      </c>
      <c r="G7" s="897">
        <v>1743022</v>
      </c>
      <c r="H7" s="863">
        <f>SUM(D7:G7)</f>
        <v>3279952</v>
      </c>
    </row>
    <row r="8" spans="1:8" ht="15.75" thickTop="1" x14ac:dyDescent="0.25"/>
    <row r="9" spans="1:8" x14ac:dyDescent="0.25">
      <c r="C9" s="405" t="s">
        <v>1464</v>
      </c>
    </row>
    <row r="10" spans="1:8" ht="24.75" customHeight="1" x14ac:dyDescent="0.25">
      <c r="C10" s="1104"/>
      <c r="D10" s="1104"/>
      <c r="E10" s="1104"/>
      <c r="F10" s="1104"/>
      <c r="G10" s="1104"/>
      <c r="H10" s="1104"/>
    </row>
    <row r="11" spans="1:8" ht="23.65" customHeight="1" x14ac:dyDescent="0.25">
      <c r="C11" s="1104"/>
      <c r="D11" s="1104"/>
      <c r="E11" s="1104"/>
      <c r="F11" s="1104"/>
      <c r="G11" s="1104"/>
      <c r="H11" s="1104"/>
    </row>
  </sheetData>
  <mergeCells count="2">
    <mergeCell ref="C10:H10"/>
    <mergeCell ref="C11:H11"/>
  </mergeCells>
  <hyperlinks>
    <hyperlink ref="A1" location="'ÍNDICE TABLAS'!A1" display="ÍNDICE TABLAS" xr:uid="{49CD8B44-1E66-44DB-9136-23F8C5AF984F}"/>
  </hyperlink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48F78-B8AA-441C-94F0-09E9816888E4}">
  <dimension ref="A1:R13"/>
  <sheetViews>
    <sheetView workbookViewId="0">
      <selection activeCell="T6" sqref="T6"/>
    </sheetView>
  </sheetViews>
  <sheetFormatPr baseColWidth="10" defaultColWidth="10.7109375" defaultRowHeight="15" x14ac:dyDescent="0.25"/>
  <cols>
    <col min="1" max="1" bestFit="true" customWidth="true" style="477" width="18.0" collapsed="true"/>
    <col min="2" max="2" customWidth="true" style="477" width="2.5703125" collapsed="true"/>
    <col min="3" max="3" customWidth="true" style="477" width="34.5703125" collapsed="true"/>
    <col min="4" max="5" customWidth="true" style="477" width="5.28515625" collapsed="true"/>
    <col min="6" max="6" customWidth="true" style="477" width="12.7109375" collapsed="true"/>
    <col min="7" max="7" customWidth="true" style="477" width="17.42578125" collapsed="true"/>
    <col min="8" max="8" customWidth="true" style="477" width="7.140625" collapsed="true"/>
    <col min="9" max="9" customWidth="true" style="477" width="12.42578125" collapsed="true"/>
    <col min="10" max="10" style="477" width="10.7109375" collapsed="true"/>
    <col min="11" max="12" customWidth="true" style="477" width="7.28515625" collapsed="true"/>
    <col min="13" max="13" customWidth="true" style="477" width="12.42578125" collapsed="true"/>
    <col min="14" max="14" customWidth="true" style="477" width="14.85546875" collapsed="true"/>
    <col min="15" max="15" customWidth="true" style="477" width="6.5703125" collapsed="true"/>
    <col min="16" max="16" customWidth="true" style="477" width="12.0" collapsed="true"/>
    <col min="17" max="17" style="477" width="10.7109375" collapsed="true"/>
    <col min="18" max="18" customWidth="true" style="477" width="8.42578125" collapsed="true"/>
    <col min="19" max="16384" style="477" width="10.7109375" collapsed="true"/>
  </cols>
  <sheetData>
    <row r="1" spans="1:18" ht="18" x14ac:dyDescent="0.25">
      <c r="A1" s="224" t="s">
        <v>0</v>
      </c>
      <c r="D1" s="530"/>
    </row>
    <row r="2" spans="1:18" s="534" customFormat="1" ht="37.5" x14ac:dyDescent="0.5">
      <c r="A2" s="531" t="s">
        <v>1095</v>
      </c>
      <c r="B2" s="531" t="s">
        <v>132</v>
      </c>
      <c r="C2" s="532" t="s">
        <v>1235</v>
      </c>
      <c r="D2" s="533"/>
      <c r="E2" s="533"/>
      <c r="F2" s="533"/>
      <c r="G2" s="533"/>
      <c r="H2" s="533"/>
      <c r="I2" s="533"/>
      <c r="J2" s="533"/>
      <c r="K2" s="533"/>
      <c r="L2" s="533"/>
      <c r="M2" s="533"/>
      <c r="N2" s="533"/>
      <c r="O2" s="533"/>
      <c r="P2" s="533"/>
      <c r="Q2" s="533"/>
      <c r="R2" s="533"/>
    </row>
    <row r="3" spans="1:18" ht="15.75" thickBot="1" x14ac:dyDescent="0.3"/>
    <row r="4" spans="1:18" ht="39.75" thickTop="1" thickBot="1" x14ac:dyDescent="0.3">
      <c r="C4" s="526"/>
      <c r="D4" s="1107" t="s">
        <v>1238</v>
      </c>
      <c r="E4" s="1108"/>
      <c r="F4" s="1108"/>
      <c r="G4" s="1108"/>
      <c r="H4" s="1108"/>
      <c r="I4" s="1108"/>
      <c r="J4" s="1108"/>
      <c r="K4" s="1107" t="s">
        <v>1239</v>
      </c>
      <c r="L4" s="1108"/>
      <c r="M4" s="1108"/>
      <c r="N4" s="1108"/>
      <c r="O4" s="1108"/>
      <c r="P4" s="1108"/>
      <c r="Q4" s="1108"/>
      <c r="R4" s="535" t="s">
        <v>1240</v>
      </c>
    </row>
    <row r="5" spans="1:18" ht="16.5" thickTop="1" thickBot="1" x14ac:dyDescent="0.3">
      <c r="C5" s="526"/>
      <c r="D5" s="1109"/>
      <c r="E5" s="1108" t="s">
        <v>1006</v>
      </c>
      <c r="F5" s="1108"/>
      <c r="G5" s="1108"/>
      <c r="H5" s="1108" t="s">
        <v>1007</v>
      </c>
      <c r="I5" s="1108"/>
      <c r="J5" s="1108"/>
      <c r="K5" s="527"/>
      <c r="L5" s="1108" t="s">
        <v>1006</v>
      </c>
      <c r="M5" s="1108"/>
      <c r="N5" s="1108"/>
      <c r="O5" s="1108" t="s">
        <v>1007</v>
      </c>
      <c r="P5" s="1108"/>
      <c r="Q5" s="1108"/>
      <c r="R5" s="1105" t="s">
        <v>1241</v>
      </c>
    </row>
    <row r="6" spans="1:18" ht="129" thickTop="1" thickBot="1" x14ac:dyDescent="0.35">
      <c r="C6" s="528" t="s">
        <v>133</v>
      </c>
      <c r="D6" s="1110"/>
      <c r="E6" s="536"/>
      <c r="F6" s="537" t="s">
        <v>1242</v>
      </c>
      <c r="G6" s="583" t="s">
        <v>1243</v>
      </c>
      <c r="H6" s="538"/>
      <c r="I6" s="539" t="s">
        <v>1242</v>
      </c>
      <c r="J6" s="539" t="s">
        <v>1244</v>
      </c>
      <c r="K6" s="529"/>
      <c r="L6" s="536"/>
      <c r="M6" s="540" t="s">
        <v>1242</v>
      </c>
      <c r="N6" s="540" t="s">
        <v>1243</v>
      </c>
      <c r="O6" s="536"/>
      <c r="P6" s="541" t="s">
        <v>1242</v>
      </c>
      <c r="Q6" s="541" t="s">
        <v>1245</v>
      </c>
      <c r="R6" s="1106"/>
    </row>
    <row r="7" spans="1:18" ht="16.5" thickTop="1" thickBot="1" x14ac:dyDescent="0.3">
      <c r="C7" s="542" t="s">
        <v>1246</v>
      </c>
      <c r="D7" s="543">
        <v>5627</v>
      </c>
      <c r="E7" s="543">
        <v>5220</v>
      </c>
      <c r="F7" s="543">
        <v>308</v>
      </c>
      <c r="G7" s="543">
        <v>1897</v>
      </c>
      <c r="H7" s="543">
        <v>408</v>
      </c>
      <c r="I7" s="543">
        <v>228</v>
      </c>
      <c r="J7" s="543">
        <v>309</v>
      </c>
      <c r="K7" s="543">
        <v>-128</v>
      </c>
      <c r="L7" s="543">
        <v>-70</v>
      </c>
      <c r="M7" s="543">
        <v>-32</v>
      </c>
      <c r="N7" s="543">
        <v>-62</v>
      </c>
      <c r="O7" s="543">
        <v>-58</v>
      </c>
      <c r="P7" s="543">
        <v>-27</v>
      </c>
      <c r="Q7" s="543">
        <v>-23</v>
      </c>
      <c r="R7" s="543">
        <v>148</v>
      </c>
    </row>
    <row r="8" spans="1:18" ht="16.5" thickTop="1" thickBot="1" x14ac:dyDescent="0.3">
      <c r="C8" s="544" t="s">
        <v>1247</v>
      </c>
      <c r="D8" s="545">
        <v>5337</v>
      </c>
      <c r="E8" s="545">
        <v>4943</v>
      </c>
      <c r="F8" s="545">
        <v>252</v>
      </c>
      <c r="G8" s="545">
        <v>1701</v>
      </c>
      <c r="H8" s="545">
        <v>395</v>
      </c>
      <c r="I8" s="545">
        <v>216</v>
      </c>
      <c r="J8" s="545">
        <v>297</v>
      </c>
      <c r="K8" s="545">
        <v>-118</v>
      </c>
      <c r="L8" s="545">
        <v>-62</v>
      </c>
      <c r="M8" s="545">
        <v>-27</v>
      </c>
      <c r="N8" s="545">
        <v>-55</v>
      </c>
      <c r="O8" s="545">
        <v>-55</v>
      </c>
      <c r="P8" s="545">
        <v>-25</v>
      </c>
      <c r="Q8" s="545">
        <v>-21</v>
      </c>
      <c r="R8" s="545">
        <v>141</v>
      </c>
    </row>
    <row r="9" spans="1:18" ht="30.75" thickBot="1" x14ac:dyDescent="0.3">
      <c r="C9" s="546" t="s">
        <v>1248</v>
      </c>
      <c r="D9" s="547">
        <v>4760</v>
      </c>
      <c r="E9" s="547">
        <v>4414</v>
      </c>
      <c r="F9" s="547">
        <v>218</v>
      </c>
      <c r="G9" s="547">
        <v>1530</v>
      </c>
      <c r="H9" s="547">
        <v>345</v>
      </c>
      <c r="I9" s="547">
        <v>190</v>
      </c>
      <c r="J9" s="547">
        <v>263</v>
      </c>
      <c r="K9" s="547">
        <v>-90</v>
      </c>
      <c r="L9" s="547">
        <v>-50</v>
      </c>
      <c r="M9" s="547">
        <v>-23</v>
      </c>
      <c r="N9" s="547">
        <v>-46</v>
      </c>
      <c r="O9" s="547">
        <v>-40</v>
      </c>
      <c r="P9" s="547">
        <v>-19</v>
      </c>
      <c r="Q9" s="547">
        <v>-13</v>
      </c>
      <c r="R9" s="547">
        <v>120</v>
      </c>
    </row>
    <row r="10" spans="1:18" ht="15.75" thickBot="1" x14ac:dyDescent="0.3">
      <c r="C10" s="544" t="s">
        <v>1249</v>
      </c>
      <c r="D10" s="547">
        <v>290</v>
      </c>
      <c r="E10" s="547">
        <v>277</v>
      </c>
      <c r="F10" s="547">
        <v>56</v>
      </c>
      <c r="G10" s="547">
        <v>196</v>
      </c>
      <c r="H10" s="547">
        <v>13</v>
      </c>
      <c r="I10" s="547">
        <v>12</v>
      </c>
      <c r="J10" s="547">
        <v>12</v>
      </c>
      <c r="K10" s="547">
        <v>-10</v>
      </c>
      <c r="L10" s="547">
        <v>-8</v>
      </c>
      <c r="M10" s="547">
        <v>-5</v>
      </c>
      <c r="N10" s="547">
        <v>-7</v>
      </c>
      <c r="O10" s="547">
        <v>-3</v>
      </c>
      <c r="P10" s="547">
        <v>-2</v>
      </c>
      <c r="Q10" s="547">
        <v>-2</v>
      </c>
      <c r="R10" s="547">
        <v>7</v>
      </c>
    </row>
    <row r="11" spans="1:18" ht="30.75" thickBot="1" x14ac:dyDescent="0.3">
      <c r="C11" s="546" t="s">
        <v>1250</v>
      </c>
      <c r="D11" s="547">
        <v>245</v>
      </c>
      <c r="E11" s="547">
        <v>232</v>
      </c>
      <c r="F11" s="547">
        <v>48</v>
      </c>
      <c r="G11" s="547">
        <v>164</v>
      </c>
      <c r="H11" s="547">
        <v>13</v>
      </c>
      <c r="I11" s="547">
        <v>12</v>
      </c>
      <c r="J11" s="547">
        <v>12</v>
      </c>
      <c r="K11" s="547">
        <v>-10</v>
      </c>
      <c r="L11" s="547">
        <v>-7</v>
      </c>
      <c r="M11" s="547">
        <v>-5</v>
      </c>
      <c r="N11" s="547">
        <v>-7</v>
      </c>
      <c r="O11" s="547">
        <v>-3</v>
      </c>
      <c r="P11" s="547">
        <v>-2</v>
      </c>
      <c r="Q11" s="547">
        <v>-2</v>
      </c>
      <c r="R11" s="547">
        <v>7</v>
      </c>
    </row>
    <row r="12" spans="1:18" ht="30.75" thickBot="1" x14ac:dyDescent="0.3">
      <c r="C12" s="548" t="s">
        <v>1251</v>
      </c>
      <c r="D12" s="549">
        <v>253</v>
      </c>
      <c r="E12" s="549">
        <v>245</v>
      </c>
      <c r="F12" s="549">
        <v>55</v>
      </c>
      <c r="G12" s="549">
        <v>177</v>
      </c>
      <c r="H12" s="549">
        <v>8</v>
      </c>
      <c r="I12" s="549">
        <v>7</v>
      </c>
      <c r="J12" s="549">
        <v>7</v>
      </c>
      <c r="K12" s="549">
        <v>-9</v>
      </c>
      <c r="L12" s="549">
        <v>-7</v>
      </c>
      <c r="M12" s="549">
        <v>-5</v>
      </c>
      <c r="N12" s="549">
        <v>-7</v>
      </c>
      <c r="O12" s="549">
        <v>-2</v>
      </c>
      <c r="P12" s="549">
        <v>-2</v>
      </c>
      <c r="Q12" s="549">
        <v>-2</v>
      </c>
      <c r="R12" s="549">
        <v>3</v>
      </c>
    </row>
    <row r="13" spans="1:18" ht="15.75" thickTop="1" x14ac:dyDescent="0.25"/>
  </sheetData>
  <mergeCells count="8">
    <mergeCell ref="R5:R6"/>
    <mergeCell ref="D4:J4"/>
    <mergeCell ref="K4:Q4"/>
    <mergeCell ref="D5:D6"/>
    <mergeCell ref="E5:G5"/>
    <mergeCell ref="H5:J5"/>
    <mergeCell ref="L5:N5"/>
    <mergeCell ref="O5:Q5"/>
  </mergeCells>
  <hyperlinks>
    <hyperlink ref="A1" location="'ÍNDICE TABLAS'!A1" display="ÍNDICE TABLAS" xr:uid="{80FF5A4F-8502-4C28-8BE1-D49A836EDB53}"/>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
  <sheetViews>
    <sheetView showGridLines="0" workbookViewId="0"/>
  </sheetViews>
  <sheetFormatPr baseColWidth="10" defaultRowHeight="15.75" x14ac:dyDescent="0.3"/>
  <cols>
    <col min="1" max="1" bestFit="true" customWidth="true" width="15.42578125" collapsed="true"/>
    <col min="2" max="2" bestFit="true" customWidth="true" width="2.5703125" collapsed="true"/>
    <col min="3" max="3" customWidth="true" width="57.140625" collapsed="true"/>
    <col min="7" max="7" customWidth="true" style="633" width="13.85546875" collapsed="true"/>
    <col min="8" max="9" style="633" width="10.7109375" collapsed="true"/>
  </cols>
  <sheetData>
    <row r="1" spans="1:9" ht="18" x14ac:dyDescent="0.3">
      <c r="A1" s="224" t="s">
        <v>0</v>
      </c>
      <c r="D1" s="1"/>
    </row>
    <row r="2" spans="1:9" s="15" customFormat="1" ht="37.5" x14ac:dyDescent="0.5">
      <c r="A2" s="13" t="s">
        <v>177</v>
      </c>
      <c r="B2" s="13" t="s">
        <v>132</v>
      </c>
      <c r="C2" s="13" t="s">
        <v>178</v>
      </c>
      <c r="D2" s="14"/>
      <c r="G2" s="633"/>
      <c r="H2" s="633"/>
      <c r="I2" s="633"/>
    </row>
    <row r="3" spans="1:9" ht="16.5" thickBot="1" x14ac:dyDescent="0.35">
      <c r="D3" s="1"/>
    </row>
    <row r="4" spans="1:9" ht="46.5" thickTop="1" thickBot="1" x14ac:dyDescent="0.35">
      <c r="C4" s="456" t="s">
        <v>133</v>
      </c>
      <c r="D4" s="31" t="s">
        <v>179</v>
      </c>
      <c r="E4" s="329" t="s">
        <v>180</v>
      </c>
      <c r="F4" s="329" t="s">
        <v>181</v>
      </c>
      <c r="G4" s="805"/>
      <c r="H4" s="805"/>
      <c r="I4" s="805"/>
    </row>
    <row r="5" spans="1:9" ht="17.25" thickTop="1" thickBot="1" x14ac:dyDescent="0.35">
      <c r="C5" s="32" t="s">
        <v>182</v>
      </c>
      <c r="D5" s="842">
        <f>+D6+D7+D8+D10+D13+D17</f>
        <v>13080.233</v>
      </c>
      <c r="E5" s="842">
        <f t="shared" ref="E5" si="0">+E6+E7+E8+E10+E13+E17</f>
        <v>-75.106999999999999</v>
      </c>
      <c r="F5" s="842">
        <f>+F6+F7+F8+F10+F13+F17</f>
        <v>13005.553</v>
      </c>
      <c r="G5" s="841"/>
    </row>
    <row r="6" spans="1:9" ht="16.5" thickTop="1" x14ac:dyDescent="0.3">
      <c r="C6" s="33" t="s">
        <v>183</v>
      </c>
      <c r="D6" s="843">
        <v>3069.5219999999999</v>
      </c>
      <c r="E6" s="843"/>
      <c r="F6" s="843">
        <v>3069.5219999999999</v>
      </c>
      <c r="G6" s="840"/>
    </row>
    <row r="7" spans="1:9" x14ac:dyDescent="0.3">
      <c r="C7" s="33" t="s">
        <v>184</v>
      </c>
      <c r="D7" s="843">
        <v>619.154</v>
      </c>
      <c r="E7" s="843"/>
      <c r="F7" s="843">
        <v>619.154</v>
      </c>
      <c r="G7" s="840"/>
    </row>
    <row r="8" spans="1:9" x14ac:dyDescent="0.3">
      <c r="C8" s="33" t="s">
        <v>185</v>
      </c>
      <c r="D8" s="843">
        <v>229.803</v>
      </c>
      <c r="E8" s="843">
        <f>+E9</f>
        <v>-77</v>
      </c>
      <c r="F8" s="843">
        <v>152.91499999999999</v>
      </c>
      <c r="G8" s="840"/>
    </row>
    <row r="9" spans="1:9" s="851" customFormat="1" x14ac:dyDescent="0.3">
      <c r="C9" s="34" t="s">
        <v>186</v>
      </c>
      <c r="D9" s="852"/>
      <c r="E9" s="845">
        <v>-77</v>
      </c>
      <c r="F9" s="852"/>
      <c r="G9" s="853"/>
      <c r="H9" s="854"/>
      <c r="I9" s="854"/>
    </row>
    <row r="10" spans="1:9" x14ac:dyDescent="0.3">
      <c r="C10" s="33" t="s">
        <v>187</v>
      </c>
      <c r="D10" s="843">
        <v>145.339</v>
      </c>
      <c r="E10" s="843">
        <f>SUM(E11:E12)</f>
        <v>-21.997</v>
      </c>
      <c r="F10" s="843">
        <v>123.342</v>
      </c>
      <c r="G10" s="840"/>
    </row>
    <row r="11" spans="1:9" s="851" customFormat="1" ht="30" x14ac:dyDescent="0.3">
      <c r="C11" s="457" t="s">
        <v>1174</v>
      </c>
      <c r="D11" s="855"/>
      <c r="E11" s="845">
        <v>-25.06</v>
      </c>
      <c r="F11" s="855"/>
      <c r="G11" s="853"/>
      <c r="H11" s="854"/>
      <c r="I11" s="854"/>
    </row>
    <row r="12" spans="1:9" s="851" customFormat="1" x14ac:dyDescent="0.3">
      <c r="C12" s="34" t="s">
        <v>1173</v>
      </c>
      <c r="D12" s="852"/>
      <c r="E12" s="845">
        <v>3.0630000000000002</v>
      </c>
      <c r="F12" s="852"/>
      <c r="G12" s="853"/>
      <c r="H12" s="854"/>
      <c r="I12" s="854"/>
    </row>
    <row r="13" spans="1:9" x14ac:dyDescent="0.3">
      <c r="C13" s="33" t="s">
        <v>188</v>
      </c>
      <c r="D13" s="843">
        <v>9013.8680000000004</v>
      </c>
      <c r="E13" s="843">
        <f>SUM(E14:E16)</f>
        <v>26.89</v>
      </c>
      <c r="F13" s="843">
        <v>9040.619999999999</v>
      </c>
      <c r="G13" s="840"/>
      <c r="I13" s="806"/>
    </row>
    <row r="14" spans="1:9" s="851" customFormat="1" x14ac:dyDescent="0.3">
      <c r="C14" s="35" t="s">
        <v>189</v>
      </c>
      <c r="D14" s="852"/>
      <c r="E14" s="845">
        <v>77</v>
      </c>
      <c r="F14" s="852"/>
      <c r="G14" s="853"/>
      <c r="H14" s="854"/>
      <c r="I14" s="854"/>
    </row>
    <row r="15" spans="1:9" s="851" customFormat="1" x14ac:dyDescent="0.3">
      <c r="C15" s="35" t="s">
        <v>1468</v>
      </c>
      <c r="D15" s="852"/>
      <c r="E15" s="845">
        <v>-13</v>
      </c>
      <c r="F15" s="852"/>
      <c r="G15" s="853"/>
      <c r="H15" s="854"/>
      <c r="I15" s="854"/>
    </row>
    <row r="16" spans="1:9" s="851" customFormat="1" x14ac:dyDescent="0.3">
      <c r="C16" s="35" t="s">
        <v>190</v>
      </c>
      <c r="D16" s="855"/>
      <c r="E16" s="845">
        <v>-37.11</v>
      </c>
      <c r="F16" s="855"/>
      <c r="G16" s="853"/>
      <c r="H16" s="854"/>
      <c r="I16" s="854"/>
    </row>
    <row r="17" spans="3:9" ht="16.5" thickBot="1" x14ac:dyDescent="0.35">
      <c r="C17" s="33" t="s">
        <v>191</v>
      </c>
      <c r="D17" s="843">
        <v>2.5470000000000002</v>
      </c>
      <c r="E17" s="843">
        <v>-3</v>
      </c>
      <c r="F17" s="843">
        <v>0</v>
      </c>
      <c r="G17" s="840"/>
    </row>
    <row r="18" spans="3:9" ht="17.25" thickTop="1" thickBot="1" x14ac:dyDescent="0.35">
      <c r="C18" s="32" t="s">
        <v>193</v>
      </c>
      <c r="D18" s="847">
        <f>+D19+D20+D21+D26+D27</f>
        <v>10925.86</v>
      </c>
      <c r="E18" s="847">
        <f t="shared" ref="E18:F18" si="1">+E19+E20+E21+E26+E27</f>
        <v>-9559.7467670000005</v>
      </c>
      <c r="F18" s="847">
        <f t="shared" si="1"/>
        <v>1365.9652329999997</v>
      </c>
      <c r="G18" s="840"/>
      <c r="H18" s="807"/>
      <c r="I18" s="807"/>
    </row>
    <row r="19" spans="3:9" ht="16.5" thickTop="1" x14ac:dyDescent="0.3">
      <c r="C19" s="33" t="s">
        <v>194</v>
      </c>
      <c r="D19" s="848"/>
      <c r="E19" s="843">
        <v>22.43074</v>
      </c>
      <c r="F19" s="843">
        <v>22.43074</v>
      </c>
      <c r="G19" s="840"/>
    </row>
    <row r="20" spans="3:9" x14ac:dyDescent="0.3">
      <c r="C20" s="33" t="s">
        <v>195</v>
      </c>
      <c r="D20" s="843">
        <v>505.23399999999998</v>
      </c>
      <c r="E20" s="843">
        <v>-97.507284000000013</v>
      </c>
      <c r="F20" s="843">
        <v>407.57971600000002</v>
      </c>
      <c r="G20" s="840"/>
    </row>
    <row r="21" spans="3:9" x14ac:dyDescent="0.3">
      <c r="C21" s="33" t="s">
        <v>196</v>
      </c>
      <c r="D21" s="843">
        <v>10420.626</v>
      </c>
      <c r="E21" s="843">
        <f>SUM(E22:E25)</f>
        <v>-9488.9250000000011</v>
      </c>
      <c r="F21" s="843">
        <v>931.69999999999982</v>
      </c>
      <c r="G21" s="840"/>
      <c r="I21" s="806"/>
    </row>
    <row r="22" spans="3:9" s="851" customFormat="1" x14ac:dyDescent="0.3">
      <c r="C22" s="35" t="s">
        <v>192</v>
      </c>
      <c r="D22" s="852"/>
      <c r="E22" s="845">
        <v>3.7589999999999999</v>
      </c>
      <c r="F22" s="852"/>
      <c r="G22" s="853"/>
      <c r="H22" s="854"/>
      <c r="I22" s="854"/>
    </row>
    <row r="23" spans="3:9" s="851" customFormat="1" x14ac:dyDescent="0.3">
      <c r="C23" s="35" t="s">
        <v>197</v>
      </c>
      <c r="D23" s="852"/>
      <c r="E23" s="845">
        <v>-7957.1109999999999</v>
      </c>
      <c r="F23" s="852"/>
      <c r="G23" s="853"/>
      <c r="H23" s="854"/>
      <c r="I23" s="854"/>
    </row>
    <row r="24" spans="3:9" s="851" customFormat="1" x14ac:dyDescent="0.3">
      <c r="C24" s="35" t="s">
        <v>198</v>
      </c>
      <c r="D24" s="852"/>
      <c r="E24" s="845">
        <v>-340.63400000000001</v>
      </c>
      <c r="F24" s="852"/>
      <c r="G24" s="853"/>
      <c r="H24" s="854"/>
      <c r="I24" s="854"/>
    </row>
    <row r="25" spans="3:9" x14ac:dyDescent="0.3">
      <c r="C25" s="35" t="s">
        <v>199</v>
      </c>
      <c r="D25" s="844"/>
      <c r="E25" s="845">
        <v>-1194.9390000000001</v>
      </c>
      <c r="F25" s="844"/>
      <c r="G25" s="840"/>
    </row>
    <row r="26" spans="3:9" x14ac:dyDescent="0.3">
      <c r="C26" s="36" t="s">
        <v>200</v>
      </c>
      <c r="D26" s="844"/>
      <c r="E26" s="846">
        <v>4.1849999999999996</v>
      </c>
      <c r="F26" s="846">
        <v>4.1849999999999996</v>
      </c>
      <c r="G26" s="840"/>
    </row>
    <row r="27" spans="3:9" ht="30.75" thickBot="1" x14ac:dyDescent="0.35">
      <c r="C27" s="454" t="s">
        <v>201</v>
      </c>
      <c r="D27" s="844"/>
      <c r="E27" s="846">
        <v>6.9777000000000006E-2</v>
      </c>
      <c r="F27" s="846">
        <v>6.9777000000000006E-2</v>
      </c>
      <c r="G27" s="840"/>
    </row>
    <row r="28" spans="3:9" ht="17.25" thickTop="1" thickBot="1" x14ac:dyDescent="0.35">
      <c r="C28" s="32" t="s">
        <v>202</v>
      </c>
      <c r="D28" s="847">
        <v>1250</v>
      </c>
      <c r="E28" s="847"/>
      <c r="F28" s="847">
        <v>1250</v>
      </c>
      <c r="G28" s="840"/>
    </row>
    <row r="29" spans="3:9" ht="17.25" thickTop="1" thickBot="1" x14ac:dyDescent="0.35">
      <c r="C29" s="454" t="s">
        <v>1471</v>
      </c>
      <c r="D29" s="846">
        <v>1250</v>
      </c>
      <c r="E29" s="844"/>
      <c r="F29" s="846">
        <v>1250</v>
      </c>
      <c r="G29" s="840"/>
    </row>
    <row r="30" spans="3:9" ht="17.25" thickTop="1" thickBot="1" x14ac:dyDescent="0.35">
      <c r="C30" s="32" t="s">
        <v>203</v>
      </c>
      <c r="D30" s="847">
        <v>1672.2704229799999</v>
      </c>
      <c r="E30" s="847">
        <v>243</v>
      </c>
      <c r="F30" s="847">
        <v>1915</v>
      </c>
      <c r="G30" s="840"/>
    </row>
    <row r="31" spans="3:9" ht="16.5" thickTop="1" x14ac:dyDescent="0.3">
      <c r="C31" s="454" t="s">
        <v>1472</v>
      </c>
      <c r="D31" s="846">
        <v>1672.2704229799999</v>
      </c>
      <c r="E31" s="844"/>
      <c r="F31" s="846">
        <v>1672.2704229799999</v>
      </c>
      <c r="G31" s="840"/>
    </row>
    <row r="32" spans="3:9" ht="18.75" thickBot="1" x14ac:dyDescent="0.35">
      <c r="C32" s="455" t="s">
        <v>204</v>
      </c>
      <c r="D32" s="849"/>
      <c r="E32" s="850">
        <v>242.822</v>
      </c>
      <c r="F32" s="850">
        <v>242.822</v>
      </c>
      <c r="G32" s="840"/>
    </row>
    <row r="33" spans="3:6" ht="16.5" thickTop="1" x14ac:dyDescent="0.3">
      <c r="C33" s="914" t="s">
        <v>1469</v>
      </c>
      <c r="D33" s="914"/>
      <c r="E33" s="914"/>
      <c r="F33" s="914"/>
    </row>
    <row r="34" spans="3:6" x14ac:dyDescent="0.3">
      <c r="C34" s="915"/>
      <c r="D34" s="915"/>
      <c r="E34" s="915"/>
      <c r="F34" s="915"/>
    </row>
  </sheetData>
  <mergeCells count="1">
    <mergeCell ref="C33:F34"/>
  </mergeCells>
  <hyperlinks>
    <hyperlink ref="A1" location="'ÍNDICE TABLAS'!A1" display="ÍNDICE TABLAS" xr:uid="{00000000-0004-0000-0500-000000000000}"/>
  </hyperlink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F1F8-4DB1-4412-B64E-EA4D5CF84FC4}">
  <dimension ref="A1:L15"/>
  <sheetViews>
    <sheetView workbookViewId="0">
      <selection activeCell="P6" sqref="P6"/>
    </sheetView>
  </sheetViews>
  <sheetFormatPr baseColWidth="10" defaultColWidth="10.7109375" defaultRowHeight="15" x14ac:dyDescent="0.25"/>
  <cols>
    <col min="1" max="1" bestFit="true" customWidth="true" style="477" width="18.0" collapsed="true"/>
    <col min="2" max="2" customWidth="true" style="477" width="2.5703125" collapsed="true"/>
    <col min="3" max="3" customWidth="true" style="477" width="47.42578125" collapsed="true"/>
    <col min="4" max="12" customWidth="true" style="477" width="9.85546875" collapsed="true"/>
    <col min="13" max="16384" style="477" width="10.7109375" collapsed="true"/>
  </cols>
  <sheetData>
    <row r="1" spans="1:12" ht="18" x14ac:dyDescent="0.25">
      <c r="A1" s="224" t="s">
        <v>0</v>
      </c>
      <c r="D1" s="530"/>
    </row>
    <row r="2" spans="1:12" s="534" customFormat="1" ht="37.5" x14ac:dyDescent="0.5">
      <c r="A2" s="531" t="s">
        <v>1088</v>
      </c>
      <c r="B2" s="531" t="s">
        <v>132</v>
      </c>
      <c r="C2" s="1111" t="s">
        <v>1236</v>
      </c>
      <c r="D2" s="1111"/>
      <c r="E2" s="1111"/>
      <c r="F2" s="1111"/>
      <c r="G2" s="1111"/>
      <c r="H2" s="1111"/>
      <c r="I2" s="1111"/>
      <c r="J2" s="1111"/>
      <c r="K2" s="1111"/>
      <c r="L2" s="1111"/>
    </row>
    <row r="3" spans="1:12" ht="33.75" customHeight="1" x14ac:dyDescent="0.25">
      <c r="C3" s="1111"/>
      <c r="D3" s="1111"/>
      <c r="E3" s="1111"/>
      <c r="F3" s="1111"/>
      <c r="G3" s="1111"/>
      <c r="H3" s="1111"/>
      <c r="I3" s="1111"/>
      <c r="J3" s="1111"/>
      <c r="K3" s="1111"/>
      <c r="L3" s="1111"/>
    </row>
    <row r="4" spans="1:12" ht="15.75" thickBot="1" x14ac:dyDescent="0.3"/>
    <row r="5" spans="1:12" ht="16.5" thickTop="1" thickBot="1" x14ac:dyDescent="0.3">
      <c r="C5" s="550"/>
      <c r="D5" s="1105" t="s">
        <v>1131</v>
      </c>
      <c r="E5" s="1105" t="s">
        <v>1238</v>
      </c>
      <c r="F5" s="1108"/>
      <c r="G5" s="1108"/>
      <c r="H5" s="1108"/>
      <c r="I5" s="1108"/>
      <c r="J5" s="1108"/>
      <c r="K5" s="1108"/>
      <c r="L5" s="1108"/>
    </row>
    <row r="6" spans="1:12" ht="16.5" thickTop="1" thickBot="1" x14ac:dyDescent="0.3">
      <c r="C6" s="550"/>
      <c r="D6" s="1112"/>
      <c r="E6" s="1113"/>
      <c r="F6" s="1105" t="s">
        <v>1252</v>
      </c>
      <c r="G6" s="1105" t="s">
        <v>1253</v>
      </c>
      <c r="H6" s="1108" t="s">
        <v>1254</v>
      </c>
      <c r="I6" s="1108"/>
      <c r="J6" s="1108"/>
      <c r="K6" s="1108"/>
      <c r="L6" s="1108"/>
    </row>
    <row r="7" spans="1:12" ht="27" thickTop="1" thickBot="1" x14ac:dyDescent="0.35">
      <c r="C7" s="528" t="s">
        <v>133</v>
      </c>
      <c r="D7" s="1106"/>
      <c r="E7" s="1114"/>
      <c r="F7" s="1106"/>
      <c r="G7" s="1106"/>
      <c r="H7" s="551" t="s">
        <v>1255</v>
      </c>
      <c r="I7" s="551" t="s">
        <v>1256</v>
      </c>
      <c r="J7" s="551" t="s">
        <v>1257</v>
      </c>
      <c r="K7" s="551" t="s">
        <v>1258</v>
      </c>
      <c r="L7" s="551" t="s">
        <v>593</v>
      </c>
    </row>
    <row r="8" spans="1:12" ht="16.5" thickTop="1" thickBot="1" x14ac:dyDescent="0.3">
      <c r="C8" s="542" t="s">
        <v>1259</v>
      </c>
      <c r="D8" s="543">
        <v>120614</v>
      </c>
      <c r="E8" s="543">
        <v>5832</v>
      </c>
      <c r="F8" s="587"/>
      <c r="G8" s="587"/>
      <c r="H8" s="587"/>
      <c r="I8" s="587"/>
      <c r="J8" s="587"/>
      <c r="K8" s="587"/>
      <c r="L8" s="587"/>
    </row>
    <row r="9" spans="1:12" ht="16.5" thickTop="1" thickBot="1" x14ac:dyDescent="0.3">
      <c r="C9" s="552" t="s">
        <v>1260</v>
      </c>
      <c r="D9" s="543">
        <v>112675</v>
      </c>
      <c r="E9" s="553">
        <v>5627</v>
      </c>
      <c r="F9" s="553">
        <v>3788</v>
      </c>
      <c r="G9" s="553">
        <v>1015</v>
      </c>
      <c r="H9" s="553">
        <v>1264</v>
      </c>
      <c r="I9" s="553">
        <v>2747</v>
      </c>
      <c r="J9" s="553">
        <v>601</v>
      </c>
      <c r="K9" s="553">
        <v>1</v>
      </c>
      <c r="L9" s="553">
        <v>0</v>
      </c>
    </row>
    <row r="10" spans="1:12" ht="16.5" thickTop="1" thickBot="1" x14ac:dyDescent="0.3">
      <c r="C10" s="554" t="s">
        <v>1247</v>
      </c>
      <c r="D10" s="584"/>
      <c r="E10" s="545">
        <v>5337</v>
      </c>
      <c r="F10" s="545">
        <v>3498</v>
      </c>
      <c r="G10" s="545">
        <v>1001</v>
      </c>
      <c r="H10" s="545">
        <v>1250</v>
      </c>
      <c r="I10" s="545">
        <v>2663</v>
      </c>
      <c r="J10" s="545">
        <v>423</v>
      </c>
      <c r="K10" s="545">
        <v>1</v>
      </c>
      <c r="L10" s="545">
        <v>0</v>
      </c>
    </row>
    <row r="11" spans="1:12" ht="30.75" thickBot="1" x14ac:dyDescent="0.3">
      <c r="C11" s="555" t="s">
        <v>1261</v>
      </c>
      <c r="D11" s="585"/>
      <c r="E11" s="547">
        <v>4760</v>
      </c>
      <c r="F11" s="547">
        <v>3160</v>
      </c>
      <c r="G11" s="547">
        <v>644</v>
      </c>
      <c r="H11" s="547">
        <v>1134</v>
      </c>
      <c r="I11" s="547">
        <v>2569</v>
      </c>
      <c r="J11" s="547">
        <v>411</v>
      </c>
      <c r="K11" s="547">
        <v>1</v>
      </c>
      <c r="L11" s="547">
        <v>0</v>
      </c>
    </row>
    <row r="12" spans="1:12" ht="15.75" thickBot="1" x14ac:dyDescent="0.3">
      <c r="C12" s="544" t="s">
        <v>1249</v>
      </c>
      <c r="D12" s="585"/>
      <c r="E12" s="547">
        <v>290</v>
      </c>
      <c r="F12" s="547">
        <v>290</v>
      </c>
      <c r="G12" s="547">
        <v>14</v>
      </c>
      <c r="H12" s="547">
        <v>14</v>
      </c>
      <c r="I12" s="547">
        <v>84</v>
      </c>
      <c r="J12" s="547">
        <v>178</v>
      </c>
      <c r="K12" s="547">
        <v>0</v>
      </c>
      <c r="L12" s="547">
        <v>0</v>
      </c>
    </row>
    <row r="13" spans="1:12" ht="15.75" thickBot="1" x14ac:dyDescent="0.3">
      <c r="C13" s="555" t="s">
        <v>1262</v>
      </c>
      <c r="D13" s="585"/>
      <c r="E13" s="547">
        <v>245</v>
      </c>
      <c r="F13" s="547">
        <v>245</v>
      </c>
      <c r="G13" s="547">
        <v>6</v>
      </c>
      <c r="H13" s="547">
        <v>11</v>
      </c>
      <c r="I13" s="547">
        <v>70</v>
      </c>
      <c r="J13" s="547">
        <v>158</v>
      </c>
      <c r="K13" s="547">
        <v>0</v>
      </c>
      <c r="L13" s="547">
        <v>0</v>
      </c>
    </row>
    <row r="14" spans="1:12" ht="30.75" thickBot="1" x14ac:dyDescent="0.3">
      <c r="C14" s="556" t="s">
        <v>1263</v>
      </c>
      <c r="D14" s="586"/>
      <c r="E14" s="549">
        <v>253</v>
      </c>
      <c r="F14" s="549">
        <v>253</v>
      </c>
      <c r="G14" s="549">
        <v>14</v>
      </c>
      <c r="H14" s="549">
        <v>9</v>
      </c>
      <c r="I14" s="549">
        <v>80</v>
      </c>
      <c r="J14" s="549">
        <v>150</v>
      </c>
      <c r="K14" s="549">
        <v>0</v>
      </c>
      <c r="L14" s="549">
        <v>0</v>
      </c>
    </row>
    <row r="15" spans="1:12" ht="15.75" thickTop="1" x14ac:dyDescent="0.25"/>
  </sheetData>
  <mergeCells count="7">
    <mergeCell ref="C2:L3"/>
    <mergeCell ref="D5:D7"/>
    <mergeCell ref="E5:L5"/>
    <mergeCell ref="E6:E7"/>
    <mergeCell ref="F6:F7"/>
    <mergeCell ref="G6:G7"/>
    <mergeCell ref="H6:L6"/>
  </mergeCells>
  <hyperlinks>
    <hyperlink ref="A1" location="'ÍNDICE TABLAS'!A1" display="ÍNDICE TABLAS" xr:uid="{0ABC7956-4D42-435D-8B3A-DBEAC37F5B3F}"/>
  </hyperlink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EEE1A-E7E7-4DF4-A5BD-F29E4AD062D8}">
  <dimension ref="A1:L13"/>
  <sheetViews>
    <sheetView workbookViewId="0"/>
  </sheetViews>
  <sheetFormatPr baseColWidth="10" defaultColWidth="10.7109375" defaultRowHeight="15" x14ac:dyDescent="0.25"/>
  <cols>
    <col min="1" max="1" bestFit="true" customWidth="true" style="477" width="18.0" collapsed="true"/>
    <col min="2" max="2" customWidth="true" style="477" width="2.5703125" collapsed="true"/>
    <col min="3" max="3" customWidth="true" style="477" width="54.7109375" collapsed="true"/>
    <col min="4" max="16384" style="477" width="10.7109375" collapsed="true"/>
  </cols>
  <sheetData>
    <row r="1" spans="1:12" ht="18" x14ac:dyDescent="0.25">
      <c r="A1" s="224" t="s">
        <v>0</v>
      </c>
      <c r="D1" s="530"/>
    </row>
    <row r="2" spans="1:12" s="534" customFormat="1" ht="37.5" x14ac:dyDescent="0.5">
      <c r="A2" s="531" t="s">
        <v>1289</v>
      </c>
      <c r="B2" s="531" t="s">
        <v>132</v>
      </c>
      <c r="C2" s="1111" t="s">
        <v>1237</v>
      </c>
      <c r="D2" s="1111"/>
      <c r="E2" s="1111"/>
      <c r="F2" s="1111"/>
      <c r="G2" s="1111"/>
      <c r="H2" s="1111"/>
      <c r="I2" s="1111"/>
      <c r="J2" s="533"/>
      <c r="K2" s="533"/>
      <c r="L2" s="533"/>
    </row>
    <row r="3" spans="1:12" ht="37.5" x14ac:dyDescent="0.25">
      <c r="C3" s="1111"/>
      <c r="D3" s="1111"/>
      <c r="E3" s="1111"/>
      <c r="F3" s="1111"/>
      <c r="G3" s="1111"/>
      <c r="H3" s="1111"/>
      <c r="I3" s="1111"/>
      <c r="J3" s="533"/>
      <c r="K3" s="533"/>
      <c r="L3" s="533"/>
    </row>
    <row r="4" spans="1:12" ht="15.75" thickBot="1" x14ac:dyDescent="0.3"/>
    <row r="5" spans="1:12" ht="65.25" thickTop="1" thickBot="1" x14ac:dyDescent="0.3">
      <c r="C5" s="557"/>
      <c r="D5" s="1105" t="s">
        <v>1238</v>
      </c>
      <c r="E5" s="1105"/>
      <c r="F5" s="551" t="s">
        <v>1264</v>
      </c>
      <c r="G5" s="551" t="s">
        <v>1265</v>
      </c>
    </row>
    <row r="6" spans="1:12" ht="52.5" thickTop="1" thickBot="1" x14ac:dyDescent="0.35">
      <c r="C6" s="528" t="s">
        <v>133</v>
      </c>
      <c r="D6" s="558"/>
      <c r="E6" s="559" t="s">
        <v>1266</v>
      </c>
      <c r="F6" s="559" t="s">
        <v>1267</v>
      </c>
      <c r="G6" s="559" t="s">
        <v>1241</v>
      </c>
    </row>
    <row r="7" spans="1:12" ht="16.5" thickTop="1" thickBot="1" x14ac:dyDescent="0.3">
      <c r="C7" s="560" t="s">
        <v>1268</v>
      </c>
      <c r="D7" s="553">
        <v>8189</v>
      </c>
      <c r="E7" s="553">
        <v>0</v>
      </c>
      <c r="F7" s="553">
        <v>6174</v>
      </c>
      <c r="G7" s="553">
        <v>37</v>
      </c>
    </row>
    <row r="8" spans="1:12" ht="16.5" thickTop="1" thickBot="1" x14ac:dyDescent="0.3">
      <c r="C8" s="554" t="s">
        <v>1247</v>
      </c>
      <c r="D8" s="545">
        <v>333</v>
      </c>
      <c r="E8" s="588"/>
      <c r="F8" s="588"/>
      <c r="G8" s="545">
        <v>0</v>
      </c>
    </row>
    <row r="9" spans="1:12" ht="15.75" thickBot="1" x14ac:dyDescent="0.3">
      <c r="C9" s="546" t="s">
        <v>1248</v>
      </c>
      <c r="D9" s="547">
        <v>0</v>
      </c>
      <c r="E9" s="589"/>
      <c r="F9" s="589"/>
      <c r="G9" s="547">
        <v>0</v>
      </c>
    </row>
    <row r="10" spans="1:12" ht="15.75" thickBot="1" x14ac:dyDescent="0.3">
      <c r="C10" s="544" t="s">
        <v>1249</v>
      </c>
      <c r="D10" s="547">
        <v>7840</v>
      </c>
      <c r="E10" s="547">
        <v>0</v>
      </c>
      <c r="F10" s="547">
        <v>5907</v>
      </c>
      <c r="G10" s="547">
        <v>36</v>
      </c>
    </row>
    <row r="11" spans="1:12" ht="15.75" thickBot="1" x14ac:dyDescent="0.3">
      <c r="C11" s="546" t="s">
        <v>1250</v>
      </c>
      <c r="D11" s="547">
        <v>5446</v>
      </c>
      <c r="E11" s="589"/>
      <c r="F11" s="589"/>
      <c r="G11" s="547">
        <v>30</v>
      </c>
    </row>
    <row r="12" spans="1:12" ht="15.75" thickBot="1" x14ac:dyDescent="0.3">
      <c r="C12" s="548" t="s">
        <v>1251</v>
      </c>
      <c r="D12" s="549">
        <v>3</v>
      </c>
      <c r="E12" s="590"/>
      <c r="F12" s="590"/>
      <c r="G12" s="549">
        <v>1</v>
      </c>
    </row>
    <row r="13" spans="1:12" ht="15.75" thickTop="1" x14ac:dyDescent="0.25"/>
  </sheetData>
  <mergeCells count="2">
    <mergeCell ref="C2:I3"/>
    <mergeCell ref="D5:E5"/>
  </mergeCells>
  <hyperlinks>
    <hyperlink ref="A1" location="'ÍNDICE TABLAS'!A1" display="ÍNDICE TABLAS" xr:uid="{6F5DD862-631D-4B6F-B4C6-4C8AEFC22FB0}"/>
  </hyperlink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2"/>
  <sheetViews>
    <sheetView showGridLines="0" zoomScaleNormal="100" workbookViewId="0"/>
  </sheetViews>
  <sheetFormatPr baseColWidth="10" defaultRowHeight="15" x14ac:dyDescent="0.25"/>
  <cols>
    <col min="1" max="1" bestFit="true" customWidth="true" width="18.0" collapsed="true"/>
    <col min="2" max="2" customWidth="true" width="2.5703125" collapsed="true"/>
    <col min="3" max="3" customWidth="true" width="48.140625" collapsed="true"/>
    <col min="9" max="9" bestFit="true" customWidth="true" width="31.140625" collapsed="true"/>
  </cols>
  <sheetData>
    <row r="1" spans="1:9" ht="18" x14ac:dyDescent="0.25">
      <c r="A1" s="224" t="s">
        <v>0</v>
      </c>
      <c r="D1" s="1"/>
    </row>
    <row r="2" spans="1:9" s="15" customFormat="1" ht="37.5" x14ac:dyDescent="0.5">
      <c r="A2" s="13" t="s">
        <v>1290</v>
      </c>
      <c r="B2" s="13" t="s">
        <v>132</v>
      </c>
      <c r="C2" s="13" t="s">
        <v>973</v>
      </c>
      <c r="D2" s="14"/>
    </row>
    <row r="3" spans="1:9" ht="15.75" thickBot="1" x14ac:dyDescent="0.3"/>
    <row r="4" spans="1:9" ht="16.5" thickTop="1" thickBot="1" x14ac:dyDescent="0.3">
      <c r="C4" s="1115" t="s">
        <v>970</v>
      </c>
      <c r="D4" s="1117" t="s">
        <v>1090</v>
      </c>
      <c r="E4" s="1119" t="s">
        <v>1091</v>
      </c>
      <c r="F4" s="1119"/>
      <c r="G4" s="1119"/>
      <c r="H4" s="1119"/>
      <c r="I4" s="306" t="s">
        <v>1092</v>
      </c>
    </row>
    <row r="5" spans="1:9" ht="39.75" thickTop="1" thickBot="1" x14ac:dyDescent="0.3">
      <c r="C5" s="1116"/>
      <c r="D5" s="1118"/>
      <c r="E5" s="307" t="s">
        <v>972</v>
      </c>
      <c r="F5" s="307" t="s">
        <v>971</v>
      </c>
      <c r="G5" s="307" t="s">
        <v>1093</v>
      </c>
      <c r="H5" s="307" t="s">
        <v>1094</v>
      </c>
      <c r="I5" s="308"/>
    </row>
    <row r="6" spans="1:9" ht="16.5" thickTop="1" thickBot="1" x14ac:dyDescent="0.3">
      <c r="C6" s="245" t="s">
        <v>1292</v>
      </c>
      <c r="D6" s="310" t="s">
        <v>972</v>
      </c>
      <c r="E6" s="309" t="s">
        <v>1293</v>
      </c>
      <c r="F6" s="3"/>
      <c r="G6" s="3"/>
      <c r="H6" s="3"/>
      <c r="I6" s="245" t="s">
        <v>1294</v>
      </c>
    </row>
    <row r="7" spans="1:9" ht="15.75" thickBot="1" x14ac:dyDescent="0.3">
      <c r="C7" s="310" t="s">
        <v>1295</v>
      </c>
      <c r="D7" s="310" t="s">
        <v>972</v>
      </c>
      <c r="E7" s="311" t="s">
        <v>1293</v>
      </c>
      <c r="F7" s="312"/>
      <c r="G7" s="312"/>
      <c r="H7" s="312"/>
      <c r="I7" s="310" t="s">
        <v>1296</v>
      </c>
    </row>
    <row r="8" spans="1:9" ht="15.75" thickBot="1" x14ac:dyDescent="0.3">
      <c r="C8" s="313" t="s">
        <v>1297</v>
      </c>
      <c r="D8" s="313" t="s">
        <v>972</v>
      </c>
      <c r="E8" s="314" t="s">
        <v>1293</v>
      </c>
      <c r="F8" s="315"/>
      <c r="G8" s="315"/>
      <c r="H8" s="315"/>
      <c r="I8" s="313" t="s">
        <v>1298</v>
      </c>
    </row>
    <row r="9" spans="1:9" ht="15.75" thickBot="1" x14ac:dyDescent="0.3">
      <c r="C9" s="313" t="s">
        <v>1299</v>
      </c>
      <c r="D9" s="313" t="s">
        <v>972</v>
      </c>
      <c r="E9" s="314" t="s">
        <v>1293</v>
      </c>
      <c r="F9" s="315"/>
      <c r="G9" s="315"/>
      <c r="H9" s="315"/>
      <c r="I9" s="313" t="s">
        <v>1300</v>
      </c>
    </row>
    <row r="10" spans="1:9" ht="15.75" thickBot="1" x14ac:dyDescent="0.3">
      <c r="C10" s="313" t="s">
        <v>1301</v>
      </c>
      <c r="D10" s="313" t="s">
        <v>972</v>
      </c>
      <c r="E10" s="314" t="s">
        <v>1293</v>
      </c>
      <c r="F10" s="315"/>
      <c r="G10" s="315"/>
      <c r="H10" s="315"/>
      <c r="I10" s="313" t="s">
        <v>1302</v>
      </c>
    </row>
    <row r="11" spans="1:9" ht="15.75" thickBot="1" x14ac:dyDescent="0.3">
      <c r="C11" s="313" t="s">
        <v>1303</v>
      </c>
      <c r="D11" s="313" t="s">
        <v>972</v>
      </c>
      <c r="E11" s="314" t="s">
        <v>1293</v>
      </c>
      <c r="F11" s="315"/>
      <c r="G11" s="315"/>
      <c r="H11" s="315"/>
      <c r="I11" s="313" t="s">
        <v>1304</v>
      </c>
    </row>
    <row r="12" spans="1:9" ht="15.75" thickBot="1" x14ac:dyDescent="0.3">
      <c r="C12" s="313" t="s">
        <v>1305</v>
      </c>
      <c r="D12" s="313" t="s">
        <v>972</v>
      </c>
      <c r="E12" s="315"/>
      <c r="F12" s="315"/>
      <c r="G12" s="314" t="s">
        <v>1293</v>
      </c>
      <c r="H12" s="315"/>
      <c r="I12" s="313" t="s">
        <v>1306</v>
      </c>
    </row>
    <row r="13" spans="1:9" ht="15.75" thickBot="1" x14ac:dyDescent="0.3">
      <c r="C13" s="313" t="s">
        <v>1307</v>
      </c>
      <c r="D13" s="313" t="s">
        <v>972</v>
      </c>
      <c r="E13" s="314" t="s">
        <v>1293</v>
      </c>
      <c r="F13" s="315"/>
      <c r="G13" s="315"/>
      <c r="H13" s="315"/>
      <c r="I13" s="313" t="s">
        <v>1308</v>
      </c>
    </row>
    <row r="14" spans="1:9" ht="15.75" thickBot="1" x14ac:dyDescent="0.3">
      <c r="C14" s="313" t="s">
        <v>1309</v>
      </c>
      <c r="D14" s="313" t="s">
        <v>972</v>
      </c>
      <c r="E14" s="314" t="s">
        <v>1293</v>
      </c>
      <c r="F14" s="315"/>
      <c r="G14" s="315"/>
      <c r="H14" s="315"/>
      <c r="I14" s="313" t="s">
        <v>1310</v>
      </c>
    </row>
    <row r="15" spans="1:9" ht="15.75" thickBot="1" x14ac:dyDescent="0.3">
      <c r="C15" s="313" t="s">
        <v>1311</v>
      </c>
      <c r="D15" s="313" t="s">
        <v>972</v>
      </c>
      <c r="E15" s="314" t="s">
        <v>1293</v>
      </c>
      <c r="F15" s="315"/>
      <c r="G15" s="315"/>
      <c r="H15" s="315"/>
      <c r="I15" s="313" t="s">
        <v>1300</v>
      </c>
    </row>
    <row r="16" spans="1:9" ht="15.75" thickBot="1" x14ac:dyDescent="0.3">
      <c r="C16" s="313" t="s">
        <v>1312</v>
      </c>
      <c r="D16" s="313" t="s">
        <v>972</v>
      </c>
      <c r="E16" s="314"/>
      <c r="F16" s="315"/>
      <c r="G16" s="314" t="s">
        <v>1293</v>
      </c>
      <c r="H16" s="315"/>
      <c r="I16" s="313" t="s">
        <v>1304</v>
      </c>
    </row>
    <row r="17" spans="3:9" ht="15.75" thickBot="1" x14ac:dyDescent="0.3">
      <c r="C17" s="313" t="s">
        <v>1313</v>
      </c>
      <c r="D17" s="313" t="s">
        <v>972</v>
      </c>
      <c r="E17" s="314"/>
      <c r="F17" s="315"/>
      <c r="G17" s="314" t="s">
        <v>1293</v>
      </c>
      <c r="H17" s="315"/>
      <c r="I17" s="313" t="s">
        <v>1304</v>
      </c>
    </row>
    <row r="18" spans="3:9" ht="15.75" thickBot="1" x14ac:dyDescent="0.3">
      <c r="C18" s="313" t="s">
        <v>1314</v>
      </c>
      <c r="D18" s="313" t="s">
        <v>972</v>
      </c>
      <c r="E18" s="314" t="s">
        <v>1293</v>
      </c>
      <c r="F18" s="315"/>
      <c r="G18" s="314"/>
      <c r="H18" s="315"/>
      <c r="I18" s="313" t="s">
        <v>1300</v>
      </c>
    </row>
    <row r="19" spans="3:9" ht="15.75" thickBot="1" x14ac:dyDescent="0.3">
      <c r="C19" s="313" t="s">
        <v>1315</v>
      </c>
      <c r="D19" s="313" t="s">
        <v>972</v>
      </c>
      <c r="E19" s="314" t="s">
        <v>1293</v>
      </c>
      <c r="F19" s="315"/>
      <c r="G19" s="314"/>
      <c r="H19" s="315"/>
      <c r="I19" s="313" t="s">
        <v>1300</v>
      </c>
    </row>
    <row r="20" spans="3:9" ht="15.75" thickBot="1" x14ac:dyDescent="0.3">
      <c r="C20" s="313" t="s">
        <v>1316</v>
      </c>
      <c r="D20" s="313" t="s">
        <v>972</v>
      </c>
      <c r="E20" s="315"/>
      <c r="F20" s="315"/>
      <c r="G20" s="314" t="s">
        <v>1293</v>
      </c>
      <c r="H20" s="315"/>
      <c r="I20" s="313" t="s">
        <v>1317</v>
      </c>
    </row>
    <row r="21" spans="3:9" ht="15.75" thickBot="1" x14ac:dyDescent="0.3">
      <c r="C21" s="313" t="s">
        <v>1318</v>
      </c>
      <c r="D21" s="313" t="s">
        <v>972</v>
      </c>
      <c r="E21" s="314"/>
      <c r="F21" s="315"/>
      <c r="G21" s="314" t="s">
        <v>1293</v>
      </c>
      <c r="H21" s="315"/>
      <c r="I21" s="313" t="s">
        <v>1300</v>
      </c>
    </row>
    <row r="22" spans="3:9" ht="15.75" thickBot="1" x14ac:dyDescent="0.3">
      <c r="C22" s="313" t="s">
        <v>1319</v>
      </c>
      <c r="D22" s="313" t="s">
        <v>972</v>
      </c>
      <c r="E22" s="314" t="s">
        <v>1293</v>
      </c>
      <c r="F22" s="315"/>
      <c r="G22" s="315"/>
      <c r="H22" s="315"/>
      <c r="I22" s="313" t="s">
        <v>1304</v>
      </c>
    </row>
    <row r="23" spans="3:9" ht="15.75" thickBot="1" x14ac:dyDescent="0.3">
      <c r="C23" s="313" t="s">
        <v>1320</v>
      </c>
      <c r="D23" s="313" t="s">
        <v>972</v>
      </c>
      <c r="E23" s="314" t="s">
        <v>1293</v>
      </c>
      <c r="F23" s="315"/>
      <c r="G23" s="314"/>
      <c r="H23" s="315"/>
      <c r="I23" s="313" t="s">
        <v>1321</v>
      </c>
    </row>
    <row r="24" spans="3:9" ht="15.75" thickBot="1" x14ac:dyDescent="0.3">
      <c r="C24" s="313" t="s">
        <v>1322</v>
      </c>
      <c r="D24" s="313" t="s">
        <v>972</v>
      </c>
      <c r="E24" s="314" t="s">
        <v>1293</v>
      </c>
      <c r="F24" s="315"/>
      <c r="G24" s="314"/>
      <c r="H24" s="315"/>
      <c r="I24" s="313" t="s">
        <v>1323</v>
      </c>
    </row>
    <row r="25" spans="3:9" ht="15.75" thickBot="1" x14ac:dyDescent="0.3">
      <c r="C25" s="313" t="s">
        <v>1324</v>
      </c>
      <c r="D25" s="313" t="s">
        <v>972</v>
      </c>
      <c r="E25" s="314" t="s">
        <v>1293</v>
      </c>
      <c r="F25" s="315"/>
      <c r="G25" s="315"/>
      <c r="H25" s="315"/>
      <c r="I25" s="313" t="s">
        <v>1325</v>
      </c>
    </row>
    <row r="26" spans="3:9" ht="15.75" thickBot="1" x14ac:dyDescent="0.3">
      <c r="C26" s="313" t="s">
        <v>1326</v>
      </c>
      <c r="D26" s="313" t="s">
        <v>972</v>
      </c>
      <c r="E26" s="314"/>
      <c r="F26" s="315"/>
      <c r="G26" s="314" t="s">
        <v>1293</v>
      </c>
      <c r="H26" s="315"/>
      <c r="I26" s="313" t="s">
        <v>1327</v>
      </c>
    </row>
    <row r="27" spans="3:9" ht="15.75" thickBot="1" x14ac:dyDescent="0.3">
      <c r="C27" s="313" t="s">
        <v>1328</v>
      </c>
      <c r="D27" s="313" t="s">
        <v>972</v>
      </c>
      <c r="E27" s="314" t="s">
        <v>1293</v>
      </c>
      <c r="F27" s="315"/>
      <c r="G27" s="315"/>
      <c r="H27" s="315"/>
      <c r="I27" s="313" t="s">
        <v>1323</v>
      </c>
    </row>
    <row r="28" spans="3:9" ht="15.75" thickBot="1" x14ac:dyDescent="0.3">
      <c r="C28" s="313" t="s">
        <v>1329</v>
      </c>
      <c r="D28" s="313" t="s">
        <v>972</v>
      </c>
      <c r="E28" s="314"/>
      <c r="F28" s="315"/>
      <c r="G28" s="314" t="s">
        <v>1293</v>
      </c>
      <c r="H28" s="315"/>
      <c r="I28" s="313" t="s">
        <v>1323</v>
      </c>
    </row>
    <row r="29" spans="3:9" ht="15.75" thickBot="1" x14ac:dyDescent="0.3">
      <c r="C29" s="313" t="s">
        <v>1330</v>
      </c>
      <c r="D29" s="313" t="s">
        <v>1331</v>
      </c>
      <c r="E29" s="314"/>
      <c r="F29" s="314" t="s">
        <v>1293</v>
      </c>
      <c r="G29" s="315"/>
      <c r="H29" s="315"/>
      <c r="I29" s="313" t="s">
        <v>1300</v>
      </c>
    </row>
    <row r="30" spans="3:9" ht="15.75" thickBot="1" x14ac:dyDescent="0.3">
      <c r="C30" s="313" t="s">
        <v>1332</v>
      </c>
      <c r="D30" s="313" t="s">
        <v>1331</v>
      </c>
      <c r="E30" s="315"/>
      <c r="F30" s="314" t="s">
        <v>1293</v>
      </c>
      <c r="G30" s="314"/>
      <c r="H30" s="315"/>
      <c r="I30" s="313" t="s">
        <v>1333</v>
      </c>
    </row>
    <row r="31" spans="3:9" ht="15.75" thickBot="1" x14ac:dyDescent="0.3">
      <c r="C31" s="316"/>
      <c r="D31" s="316"/>
      <c r="E31" s="317"/>
      <c r="F31" s="318"/>
      <c r="G31" s="317"/>
      <c r="H31" s="317"/>
      <c r="I31" s="316"/>
    </row>
    <row r="32" spans="3:9" ht="15.75" thickTop="1" x14ac:dyDescent="0.25"/>
  </sheetData>
  <mergeCells count="3">
    <mergeCell ref="C4:C5"/>
    <mergeCell ref="D4:D5"/>
    <mergeCell ref="E4:H4"/>
  </mergeCells>
  <hyperlinks>
    <hyperlink ref="A1" location="'ÍNDICE TABLAS'!A1" display="ÍNDICE TABLAS" xr:uid="{00000000-0004-0000-4000-000000000000}"/>
  </hyperlink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45"/>
  <sheetViews>
    <sheetView showGridLines="0" workbookViewId="0"/>
  </sheetViews>
  <sheetFormatPr baseColWidth="10" defaultRowHeight="15" x14ac:dyDescent="0.25"/>
  <cols>
    <col min="1" max="1" bestFit="true" customWidth="true" width="18.0" collapsed="true"/>
    <col min="2" max="2" customWidth="true" width="2.5703125" collapsed="true"/>
    <col min="3" max="3" customWidth="true" style="41" width="5.42578125" collapsed="true"/>
    <col min="4" max="4" customWidth="true" width="42.85546875" collapsed="true"/>
    <col min="5" max="8" customWidth="true" width="15.0" collapsed="true"/>
    <col min="9" max="9" customWidth="true" width="18.28515625" collapsed="true"/>
  </cols>
  <sheetData>
    <row r="1" spans="1:9" ht="18" x14ac:dyDescent="0.25">
      <c r="A1" s="224" t="s">
        <v>0</v>
      </c>
      <c r="D1" s="1"/>
    </row>
    <row r="2" spans="1:9" s="15" customFormat="1" ht="37.5" x14ac:dyDescent="0.5">
      <c r="A2" s="13" t="s">
        <v>1288</v>
      </c>
      <c r="B2" s="13" t="s">
        <v>132</v>
      </c>
      <c r="C2" s="119" t="s">
        <v>1089</v>
      </c>
      <c r="D2" s="14"/>
    </row>
    <row r="4" spans="1:9" ht="15.75" thickBot="1" x14ac:dyDescent="0.3">
      <c r="C4" s="230"/>
      <c r="D4" s="230"/>
      <c r="E4" s="1120"/>
      <c r="F4" s="1120"/>
      <c r="G4" s="1120"/>
      <c r="H4" s="1120"/>
      <c r="I4" s="1120"/>
    </row>
    <row r="5" spans="1:9" ht="31.5" thickTop="1" thickBot="1" x14ac:dyDescent="0.3">
      <c r="C5" s="304">
        <v>1</v>
      </c>
      <c r="D5" s="216" t="s">
        <v>1048</v>
      </c>
      <c r="E5" s="217" t="s">
        <v>974</v>
      </c>
      <c r="F5" s="217" t="s">
        <v>974</v>
      </c>
      <c r="G5" s="217" t="s">
        <v>974</v>
      </c>
      <c r="H5" s="217" t="s">
        <v>974</v>
      </c>
      <c r="I5" s="217" t="s">
        <v>1380</v>
      </c>
    </row>
    <row r="6" spans="1:9" ht="45.75" thickBot="1" x14ac:dyDescent="0.3">
      <c r="C6" s="131">
        <v>2</v>
      </c>
      <c r="D6" s="218" t="s">
        <v>1049</v>
      </c>
      <c r="E6" s="606" t="s">
        <v>1335</v>
      </c>
      <c r="F6" s="606" t="s">
        <v>1336</v>
      </c>
      <c r="G6" s="606" t="s">
        <v>1337</v>
      </c>
      <c r="H6" s="219" t="s">
        <v>1338</v>
      </c>
      <c r="I6" s="219" t="s">
        <v>1339</v>
      </c>
    </row>
    <row r="7" spans="1:9" ht="45.75" thickBot="1" x14ac:dyDescent="0.3">
      <c r="C7" s="131">
        <v>3</v>
      </c>
      <c r="D7" s="218" t="s">
        <v>1050</v>
      </c>
      <c r="E7" s="606" t="s">
        <v>1340</v>
      </c>
      <c r="F7" s="606" t="s">
        <v>1341</v>
      </c>
      <c r="G7" s="606" t="s">
        <v>1341</v>
      </c>
      <c r="H7" s="219" t="s">
        <v>1341</v>
      </c>
      <c r="I7" s="219" t="s">
        <v>1342</v>
      </c>
    </row>
    <row r="8" spans="1:9" ht="30.75" thickBot="1" x14ac:dyDescent="0.3">
      <c r="C8" s="131">
        <v>4</v>
      </c>
      <c r="D8" s="218" t="s">
        <v>1051</v>
      </c>
      <c r="E8" s="606" t="s">
        <v>1343</v>
      </c>
      <c r="F8" s="606" t="s">
        <v>1344</v>
      </c>
      <c r="G8" s="606" t="s">
        <v>1344</v>
      </c>
      <c r="H8" s="219" t="s">
        <v>1343</v>
      </c>
      <c r="I8" s="606" t="s">
        <v>1343</v>
      </c>
    </row>
    <row r="9" spans="1:9" ht="30.75" thickBot="1" x14ac:dyDescent="0.3">
      <c r="C9" s="131">
        <v>5</v>
      </c>
      <c r="D9" s="218" t="s">
        <v>1052</v>
      </c>
      <c r="E9" s="606" t="s">
        <v>1343</v>
      </c>
      <c r="F9" s="606" t="s">
        <v>1344</v>
      </c>
      <c r="G9" s="606" t="s">
        <v>1344</v>
      </c>
      <c r="H9" s="219" t="s">
        <v>1343</v>
      </c>
      <c r="I9" s="606" t="s">
        <v>1343</v>
      </c>
    </row>
    <row r="10" spans="1:9" ht="30.75" thickBot="1" x14ac:dyDescent="0.3">
      <c r="C10" s="131">
        <v>6</v>
      </c>
      <c r="D10" s="218" t="s">
        <v>1053</v>
      </c>
      <c r="E10" s="606" t="s">
        <v>1345</v>
      </c>
      <c r="F10" s="606" t="s">
        <v>1345</v>
      </c>
      <c r="G10" s="606" t="s">
        <v>1345</v>
      </c>
      <c r="H10" s="219" t="s">
        <v>1345</v>
      </c>
      <c r="I10" s="219" t="s">
        <v>1345</v>
      </c>
    </row>
    <row r="11" spans="1:9" ht="45.75" thickBot="1" x14ac:dyDescent="0.3">
      <c r="C11" s="131">
        <v>7</v>
      </c>
      <c r="D11" s="218" t="s">
        <v>1054</v>
      </c>
      <c r="E11" s="606" t="s">
        <v>1346</v>
      </c>
      <c r="F11" s="606" t="s">
        <v>1347</v>
      </c>
      <c r="G11" s="606" t="s">
        <v>1347</v>
      </c>
      <c r="H11" s="219" t="s">
        <v>1346</v>
      </c>
      <c r="I11" s="219" t="s">
        <v>1346</v>
      </c>
    </row>
    <row r="12" spans="1:9" ht="30.75" thickBot="1" x14ac:dyDescent="0.3">
      <c r="C12" s="131">
        <v>8</v>
      </c>
      <c r="D12" s="218" t="s">
        <v>1055</v>
      </c>
      <c r="E12" s="607">
        <v>1000</v>
      </c>
      <c r="F12" s="606">
        <v>750</v>
      </c>
      <c r="G12" s="606">
        <v>500</v>
      </c>
      <c r="H12" s="219">
        <v>500</v>
      </c>
      <c r="I12" s="219">
        <v>175</v>
      </c>
    </row>
    <row r="13" spans="1:9" ht="15.75" thickBot="1" x14ac:dyDescent="0.3">
      <c r="C13" s="131">
        <v>9</v>
      </c>
      <c r="D13" s="218" t="s">
        <v>1056</v>
      </c>
      <c r="E13" s="607">
        <v>1000000000</v>
      </c>
      <c r="F13" s="607">
        <v>750000000</v>
      </c>
      <c r="G13" s="607">
        <v>500000000</v>
      </c>
      <c r="H13" s="220">
        <v>500000000</v>
      </c>
      <c r="I13" s="220">
        <v>175000000</v>
      </c>
    </row>
    <row r="14" spans="1:9" ht="15.75" thickBot="1" x14ac:dyDescent="0.3">
      <c r="C14" s="131" t="s">
        <v>975</v>
      </c>
      <c r="D14" s="218" t="s">
        <v>1057</v>
      </c>
      <c r="E14" s="608">
        <v>1</v>
      </c>
      <c r="F14" s="608">
        <v>1</v>
      </c>
      <c r="G14" s="608">
        <v>1</v>
      </c>
      <c r="H14" s="609">
        <v>0.99453999999999998</v>
      </c>
      <c r="I14" s="221">
        <v>1</v>
      </c>
    </row>
    <row r="15" spans="1:9" ht="15.75" thickBot="1" x14ac:dyDescent="0.3">
      <c r="C15" s="131" t="s">
        <v>976</v>
      </c>
      <c r="D15" s="218" t="s">
        <v>1058</v>
      </c>
      <c r="E15" s="608">
        <v>1</v>
      </c>
      <c r="F15" s="608">
        <v>1</v>
      </c>
      <c r="G15" s="608">
        <v>1</v>
      </c>
      <c r="H15" s="221">
        <v>1</v>
      </c>
      <c r="I15" s="221">
        <v>1</v>
      </c>
    </row>
    <row r="16" spans="1:9" ht="30.75" thickBot="1" x14ac:dyDescent="0.3">
      <c r="C16" s="131">
        <v>10</v>
      </c>
      <c r="D16" s="218" t="s">
        <v>1059</v>
      </c>
      <c r="E16" s="606" t="s">
        <v>1348</v>
      </c>
      <c r="F16" s="606" t="s">
        <v>1349</v>
      </c>
      <c r="G16" s="606" t="s">
        <v>1349</v>
      </c>
      <c r="H16" s="219" t="s">
        <v>1349</v>
      </c>
      <c r="I16" s="219" t="s">
        <v>1349</v>
      </c>
    </row>
    <row r="17" spans="3:9" ht="15.75" thickBot="1" x14ac:dyDescent="0.3">
      <c r="C17" s="131">
        <v>11</v>
      </c>
      <c r="D17" s="218" t="s">
        <v>1060</v>
      </c>
      <c r="E17" s="610">
        <v>43511</v>
      </c>
      <c r="F17" s="610">
        <v>42934</v>
      </c>
      <c r="G17" s="610">
        <v>43362</v>
      </c>
      <c r="H17" s="222">
        <v>42809</v>
      </c>
      <c r="I17" s="222">
        <v>42690</v>
      </c>
    </row>
    <row r="18" spans="3:9" ht="30.75" thickBot="1" x14ac:dyDescent="0.3">
      <c r="C18" s="131">
        <v>12</v>
      </c>
      <c r="D18" s="218" t="s">
        <v>1061</v>
      </c>
      <c r="E18" s="606" t="s">
        <v>1350</v>
      </c>
      <c r="F18" s="606" t="s">
        <v>1351</v>
      </c>
      <c r="G18" s="606" t="s">
        <v>1351</v>
      </c>
      <c r="H18" s="219" t="s">
        <v>1350</v>
      </c>
      <c r="I18" s="219" t="s">
        <v>1350</v>
      </c>
    </row>
    <row r="19" spans="3:9" ht="15.75" thickBot="1" x14ac:dyDescent="0.3">
      <c r="C19" s="131">
        <v>13</v>
      </c>
      <c r="D19" s="218" t="s">
        <v>1062</v>
      </c>
      <c r="E19" s="610">
        <v>47164</v>
      </c>
      <c r="F19" s="606" t="s">
        <v>1352</v>
      </c>
      <c r="G19" s="606" t="s">
        <v>1352</v>
      </c>
      <c r="H19" s="222">
        <v>46461</v>
      </c>
      <c r="I19" s="222">
        <v>46342</v>
      </c>
    </row>
    <row r="20" spans="3:9" ht="30.75" thickBot="1" x14ac:dyDescent="0.3">
      <c r="C20" s="131">
        <v>14</v>
      </c>
      <c r="D20" s="218" t="s">
        <v>1063</v>
      </c>
      <c r="E20" s="606" t="s">
        <v>1353</v>
      </c>
      <c r="F20" s="606" t="s">
        <v>1353</v>
      </c>
      <c r="G20" s="606" t="s">
        <v>1353</v>
      </c>
      <c r="H20" s="219" t="s">
        <v>1353</v>
      </c>
      <c r="I20" s="219" t="s">
        <v>1353</v>
      </c>
    </row>
    <row r="21" spans="3:9" ht="30.75" thickBot="1" x14ac:dyDescent="0.3">
      <c r="C21" s="131">
        <v>15</v>
      </c>
      <c r="D21" s="218" t="s">
        <v>1064</v>
      </c>
      <c r="E21" s="606" t="s">
        <v>1354</v>
      </c>
      <c r="F21" s="606" t="s">
        <v>1355</v>
      </c>
      <c r="G21" s="606" t="s">
        <v>1356</v>
      </c>
      <c r="H21" s="219" t="s">
        <v>1357</v>
      </c>
      <c r="I21" s="219" t="s">
        <v>1358</v>
      </c>
    </row>
    <row r="22" spans="3:9" ht="60.75" thickBot="1" x14ac:dyDescent="0.3">
      <c r="C22" s="131">
        <v>16</v>
      </c>
      <c r="D22" s="218" t="s">
        <v>1065</v>
      </c>
      <c r="E22" s="606" t="s">
        <v>1359</v>
      </c>
      <c r="F22" s="606" t="s">
        <v>1360</v>
      </c>
      <c r="G22" s="606" t="s">
        <v>1361</v>
      </c>
      <c r="H22" s="219" t="s">
        <v>1359</v>
      </c>
      <c r="I22" s="219" t="s">
        <v>1359</v>
      </c>
    </row>
    <row r="23" spans="3:9" ht="15.75" thickBot="1" x14ac:dyDescent="0.3">
      <c r="C23" s="131">
        <v>17</v>
      </c>
      <c r="D23" s="218" t="s">
        <v>1066</v>
      </c>
      <c r="E23" s="606" t="s">
        <v>1362</v>
      </c>
      <c r="F23" s="606" t="s">
        <v>1362</v>
      </c>
      <c r="G23" s="606" t="s">
        <v>1362</v>
      </c>
      <c r="H23" s="219" t="s">
        <v>1362</v>
      </c>
      <c r="I23" s="219" t="s">
        <v>1362</v>
      </c>
    </row>
    <row r="24" spans="3:9" ht="75.75" thickBot="1" x14ac:dyDescent="0.3">
      <c r="C24" s="131">
        <v>18</v>
      </c>
      <c r="D24" s="218" t="s">
        <v>1067</v>
      </c>
      <c r="E24" s="606" t="s">
        <v>1363</v>
      </c>
      <c r="F24" s="606" t="s">
        <v>1364</v>
      </c>
      <c r="G24" s="606" t="s">
        <v>1365</v>
      </c>
      <c r="H24" s="219" t="s">
        <v>1366</v>
      </c>
      <c r="I24" s="219" t="s">
        <v>1367</v>
      </c>
    </row>
    <row r="25" spans="3:9" ht="15.75" thickBot="1" x14ac:dyDescent="0.3">
      <c r="C25" s="131">
        <v>19</v>
      </c>
      <c r="D25" s="218" t="s">
        <v>1068</v>
      </c>
      <c r="E25" s="606" t="s">
        <v>1368</v>
      </c>
      <c r="F25" s="606" t="s">
        <v>1368</v>
      </c>
      <c r="G25" s="606" t="s">
        <v>1368</v>
      </c>
      <c r="H25" s="219" t="s">
        <v>1368</v>
      </c>
      <c r="I25" s="219" t="s">
        <v>1368</v>
      </c>
    </row>
    <row r="26" spans="3:9" ht="30.75" thickBot="1" x14ac:dyDescent="0.3">
      <c r="C26" s="131" t="s">
        <v>292</v>
      </c>
      <c r="D26" s="218" t="s">
        <v>1069</v>
      </c>
      <c r="E26" s="219" t="s">
        <v>1369</v>
      </c>
      <c r="F26" s="219" t="s">
        <v>1370</v>
      </c>
      <c r="G26" s="219" t="s">
        <v>1370</v>
      </c>
      <c r="H26" s="219" t="s">
        <v>1369</v>
      </c>
      <c r="I26" s="219" t="s">
        <v>1369</v>
      </c>
    </row>
    <row r="27" spans="3:9" ht="30.75" thickBot="1" x14ac:dyDescent="0.3">
      <c r="C27" s="131" t="s">
        <v>977</v>
      </c>
      <c r="D27" s="218" t="s">
        <v>1070</v>
      </c>
      <c r="E27" s="219" t="s">
        <v>1369</v>
      </c>
      <c r="F27" s="219" t="s">
        <v>1370</v>
      </c>
      <c r="G27" s="219" t="s">
        <v>1370</v>
      </c>
      <c r="H27" s="219" t="s">
        <v>1369</v>
      </c>
      <c r="I27" s="219" t="s">
        <v>1369</v>
      </c>
    </row>
    <row r="28" spans="3:9" ht="30.75" thickBot="1" x14ac:dyDescent="0.3">
      <c r="C28" s="131">
        <v>21</v>
      </c>
      <c r="D28" s="218" t="s">
        <v>1071</v>
      </c>
      <c r="E28" s="219" t="s">
        <v>1368</v>
      </c>
      <c r="F28" s="219" t="s">
        <v>1368</v>
      </c>
      <c r="G28" s="219" t="s">
        <v>1368</v>
      </c>
      <c r="H28" s="219" t="s">
        <v>1368</v>
      </c>
      <c r="I28" s="219" t="s">
        <v>1368</v>
      </c>
    </row>
    <row r="29" spans="3:9" ht="15.75" thickBot="1" x14ac:dyDescent="0.3">
      <c r="C29" s="131">
        <v>22</v>
      </c>
      <c r="D29" s="218" t="s">
        <v>1072</v>
      </c>
      <c r="E29" s="219" t="s">
        <v>1359</v>
      </c>
      <c r="F29" s="219" t="s">
        <v>1371</v>
      </c>
      <c r="G29" s="219" t="s">
        <v>1371</v>
      </c>
      <c r="H29" s="219" t="s">
        <v>1359</v>
      </c>
      <c r="I29" s="219" t="s">
        <v>1359</v>
      </c>
    </row>
    <row r="30" spans="3:9" ht="15.75" thickBot="1" x14ac:dyDescent="0.3">
      <c r="C30" s="131">
        <v>23</v>
      </c>
      <c r="D30" s="218" t="s">
        <v>1073</v>
      </c>
      <c r="E30" s="219" t="s">
        <v>1372</v>
      </c>
      <c r="F30" s="219" t="s">
        <v>1373</v>
      </c>
      <c r="G30" s="219" t="s">
        <v>1373</v>
      </c>
      <c r="H30" s="219" t="s">
        <v>1372</v>
      </c>
      <c r="I30" s="219" t="s">
        <v>1372</v>
      </c>
    </row>
    <row r="31" spans="3:9" ht="45.75" thickBot="1" x14ac:dyDescent="0.3">
      <c r="C31" s="131">
        <v>24</v>
      </c>
      <c r="D31" s="218" t="s">
        <v>1074</v>
      </c>
      <c r="E31" s="219" t="s">
        <v>1359</v>
      </c>
      <c r="F31" s="219" t="s">
        <v>1374</v>
      </c>
      <c r="G31" s="219" t="s">
        <v>1374</v>
      </c>
      <c r="H31" s="219" t="s">
        <v>1359</v>
      </c>
      <c r="I31" s="219" t="s">
        <v>1359</v>
      </c>
    </row>
    <row r="32" spans="3:9" ht="15.75" thickBot="1" x14ac:dyDescent="0.3">
      <c r="C32" s="131">
        <v>25</v>
      </c>
      <c r="D32" s="218" t="s">
        <v>1075</v>
      </c>
      <c r="E32" s="219" t="s">
        <v>1359</v>
      </c>
      <c r="F32" s="219" t="s">
        <v>390</v>
      </c>
      <c r="G32" s="219" t="s">
        <v>390</v>
      </c>
      <c r="H32" s="219" t="s">
        <v>1359</v>
      </c>
      <c r="I32" s="219" t="s">
        <v>1359</v>
      </c>
    </row>
    <row r="33" spans="3:9" ht="15.75" thickBot="1" x14ac:dyDescent="0.3">
      <c r="C33" s="131">
        <v>26</v>
      </c>
      <c r="D33" s="218" t="s">
        <v>1076</v>
      </c>
      <c r="E33" s="219" t="s">
        <v>1359</v>
      </c>
      <c r="F33" s="219" t="s">
        <v>1375</v>
      </c>
      <c r="G33" s="219" t="s">
        <v>1375</v>
      </c>
      <c r="H33" s="219" t="s">
        <v>1359</v>
      </c>
      <c r="I33" s="219" t="s">
        <v>1359</v>
      </c>
    </row>
    <row r="34" spans="3:9" ht="15.75" thickBot="1" x14ac:dyDescent="0.3">
      <c r="C34" s="131">
        <v>27</v>
      </c>
      <c r="D34" s="218" t="s">
        <v>1077</v>
      </c>
      <c r="E34" s="219" t="s">
        <v>1359</v>
      </c>
      <c r="F34" s="219" t="s">
        <v>1376</v>
      </c>
      <c r="G34" s="219" t="s">
        <v>1376</v>
      </c>
      <c r="H34" s="219" t="s">
        <v>1359</v>
      </c>
      <c r="I34" s="219" t="s">
        <v>1359</v>
      </c>
    </row>
    <row r="35" spans="3:9" ht="30.75" thickBot="1" x14ac:dyDescent="0.3">
      <c r="C35" s="131">
        <v>28</v>
      </c>
      <c r="D35" s="218" t="s">
        <v>1078</v>
      </c>
      <c r="E35" s="219" t="s">
        <v>1359</v>
      </c>
      <c r="F35" s="219" t="s">
        <v>1377</v>
      </c>
      <c r="G35" s="219" t="s">
        <v>1377</v>
      </c>
      <c r="H35" s="219" t="s">
        <v>1359</v>
      </c>
      <c r="I35" s="219" t="s">
        <v>1359</v>
      </c>
    </row>
    <row r="36" spans="3:9" ht="30.75" thickBot="1" x14ac:dyDescent="0.3">
      <c r="C36" s="131">
        <v>29</v>
      </c>
      <c r="D36" s="218" t="s">
        <v>1079</v>
      </c>
      <c r="E36" s="219" t="s">
        <v>1359</v>
      </c>
      <c r="F36" s="219" t="s">
        <v>974</v>
      </c>
      <c r="G36" s="219" t="s">
        <v>974</v>
      </c>
      <c r="H36" s="219" t="s">
        <v>1359</v>
      </c>
      <c r="I36" s="219" t="s">
        <v>1359</v>
      </c>
    </row>
    <row r="37" spans="3:9" ht="15.75" thickBot="1" x14ac:dyDescent="0.3">
      <c r="C37" s="131">
        <v>30</v>
      </c>
      <c r="D37" s="218" t="s">
        <v>1080</v>
      </c>
      <c r="E37" s="219" t="s">
        <v>1368</v>
      </c>
      <c r="F37" s="219" t="s">
        <v>1368</v>
      </c>
      <c r="G37" s="219" t="s">
        <v>1368</v>
      </c>
      <c r="H37" s="219" t="s">
        <v>1368</v>
      </c>
      <c r="I37" s="219" t="s">
        <v>1368</v>
      </c>
    </row>
    <row r="38" spans="3:9" ht="15.75" thickBot="1" x14ac:dyDescent="0.3">
      <c r="C38" s="131">
        <v>31</v>
      </c>
      <c r="D38" s="218" t="s">
        <v>1081</v>
      </c>
      <c r="E38" s="219" t="s">
        <v>1359</v>
      </c>
      <c r="F38" s="219" t="s">
        <v>1359</v>
      </c>
      <c r="G38" s="219" t="s">
        <v>1359</v>
      </c>
      <c r="H38" s="219" t="s">
        <v>1359</v>
      </c>
      <c r="I38" s="219" t="s">
        <v>1359</v>
      </c>
    </row>
    <row r="39" spans="3:9" ht="15.75" thickBot="1" x14ac:dyDescent="0.3">
      <c r="C39" s="131">
        <v>32</v>
      </c>
      <c r="D39" s="218" t="s">
        <v>1082</v>
      </c>
      <c r="E39" s="219" t="s">
        <v>1359</v>
      </c>
      <c r="F39" s="219" t="s">
        <v>1359</v>
      </c>
      <c r="G39" s="219" t="s">
        <v>1359</v>
      </c>
      <c r="H39" s="219" t="s">
        <v>1359</v>
      </c>
      <c r="I39" s="219" t="s">
        <v>1359</v>
      </c>
    </row>
    <row r="40" spans="3:9" ht="15.75" thickBot="1" x14ac:dyDescent="0.3">
      <c r="C40" s="131">
        <v>33</v>
      </c>
      <c r="D40" s="218" t="s">
        <v>1083</v>
      </c>
      <c r="E40" s="219" t="s">
        <v>1359</v>
      </c>
      <c r="F40" s="219" t="s">
        <v>1359</v>
      </c>
      <c r="G40" s="219" t="s">
        <v>1359</v>
      </c>
      <c r="H40" s="219" t="s">
        <v>1359</v>
      </c>
      <c r="I40" s="219" t="s">
        <v>1359</v>
      </c>
    </row>
    <row r="41" spans="3:9" ht="30.75" thickBot="1" x14ac:dyDescent="0.3">
      <c r="C41" s="131">
        <v>34</v>
      </c>
      <c r="D41" s="218" t="s">
        <v>1084</v>
      </c>
      <c r="E41" s="219" t="s">
        <v>1359</v>
      </c>
      <c r="F41" s="219" t="s">
        <v>1359</v>
      </c>
      <c r="G41" s="219" t="s">
        <v>1359</v>
      </c>
      <c r="H41" s="219" t="s">
        <v>1359</v>
      </c>
      <c r="I41" s="219" t="s">
        <v>1359</v>
      </c>
    </row>
    <row r="42" spans="3:9" ht="60.75" thickBot="1" x14ac:dyDescent="0.3">
      <c r="C42" s="131">
        <v>35</v>
      </c>
      <c r="D42" s="218" t="s">
        <v>1085</v>
      </c>
      <c r="E42" s="611" t="s">
        <v>1378</v>
      </c>
      <c r="F42" s="611" t="s">
        <v>1379</v>
      </c>
      <c r="G42" s="611" t="s">
        <v>1379</v>
      </c>
      <c r="H42" s="611" t="s">
        <v>1378</v>
      </c>
      <c r="I42" s="611" t="s">
        <v>1378</v>
      </c>
    </row>
    <row r="43" spans="3:9" ht="15.75" thickBot="1" x14ac:dyDescent="0.3">
      <c r="C43" s="131">
        <v>36</v>
      </c>
      <c r="D43" s="218" t="s">
        <v>1086</v>
      </c>
      <c r="E43" s="219" t="s">
        <v>1368</v>
      </c>
      <c r="F43" s="219" t="s">
        <v>1368</v>
      </c>
      <c r="G43" s="219" t="s">
        <v>1368</v>
      </c>
      <c r="H43" s="219" t="s">
        <v>1368</v>
      </c>
      <c r="I43" s="219" t="s">
        <v>1368</v>
      </c>
    </row>
    <row r="44" spans="3:9" ht="30.75" thickBot="1" x14ac:dyDescent="0.3">
      <c r="C44" s="305">
        <v>37</v>
      </c>
      <c r="D44" s="130" t="s">
        <v>1087</v>
      </c>
      <c r="E44" s="223" t="s">
        <v>1359</v>
      </c>
      <c r="F44" s="223" t="s">
        <v>1359</v>
      </c>
      <c r="G44" s="223" t="s">
        <v>1359</v>
      </c>
      <c r="H44" s="223" t="s">
        <v>1359</v>
      </c>
      <c r="I44" s="223" t="s">
        <v>1359</v>
      </c>
    </row>
    <row r="45" spans="3:9" ht="15.75" thickTop="1" x14ac:dyDescent="0.25"/>
  </sheetData>
  <mergeCells count="1">
    <mergeCell ref="E4:I4"/>
  </mergeCells>
  <hyperlinks>
    <hyperlink ref="A1" location="'ÍNDICE TABLAS'!A1" display="ÍNDICE TABLAS" xr:uid="{00000000-0004-0000-41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
  <sheetViews>
    <sheetView showGridLines="0" workbookViewId="0"/>
  </sheetViews>
  <sheetFormatPr baseColWidth="10" defaultRowHeight="15" x14ac:dyDescent="0.25"/>
  <cols>
    <col min="1" max="1" bestFit="true" customWidth="true" width="15.42578125" collapsed="true"/>
    <col min="2" max="2" bestFit="true" customWidth="true" width="2.5703125" collapsed="true"/>
    <col min="3" max="3" bestFit="true" customWidth="true" width="94.140625" collapsed="true"/>
  </cols>
  <sheetData>
    <row r="1" spans="1:4" ht="18" x14ac:dyDescent="0.25">
      <c r="A1" s="224" t="s">
        <v>0</v>
      </c>
      <c r="D1" s="1"/>
    </row>
    <row r="2" spans="1:4" s="15" customFormat="1" ht="37.5" x14ac:dyDescent="0.5">
      <c r="A2" s="13" t="s">
        <v>205</v>
      </c>
      <c r="B2" s="13" t="s">
        <v>132</v>
      </c>
      <c r="C2" s="13" t="s">
        <v>991</v>
      </c>
      <c r="D2" s="14"/>
    </row>
    <row r="3" spans="1:4" x14ac:dyDescent="0.25">
      <c r="D3" s="1"/>
    </row>
    <row r="4" spans="1:4" ht="15.75" thickBot="1" x14ac:dyDescent="0.3">
      <c r="C4" s="327"/>
      <c r="D4" s="4" t="s">
        <v>206</v>
      </c>
    </row>
    <row r="5" spans="1:4" ht="16.5" thickTop="1" thickBot="1" x14ac:dyDescent="0.3">
      <c r="C5" s="32" t="s">
        <v>207</v>
      </c>
      <c r="D5" s="856">
        <v>44196</v>
      </c>
    </row>
    <row r="6" spans="1:4" ht="15.75" thickTop="1" x14ac:dyDescent="0.25">
      <c r="C6" s="36" t="s">
        <v>208</v>
      </c>
      <c r="D6" s="661">
        <v>-426</v>
      </c>
    </row>
    <row r="7" spans="1:4" x14ac:dyDescent="0.25">
      <c r="C7" s="36" t="s">
        <v>209</v>
      </c>
      <c r="D7" s="661">
        <v>-204.5</v>
      </c>
    </row>
    <row r="8" spans="1:4" x14ac:dyDescent="0.25">
      <c r="C8" s="36" t="s">
        <v>210</v>
      </c>
      <c r="D8" s="661">
        <v>-2126.6</v>
      </c>
    </row>
    <row r="9" spans="1:4" x14ac:dyDescent="0.25">
      <c r="C9" s="36" t="s">
        <v>211</v>
      </c>
      <c r="D9" s="661">
        <v>-4.2</v>
      </c>
    </row>
    <row r="10" spans="1:4" x14ac:dyDescent="0.25">
      <c r="C10" s="40" t="s">
        <v>212</v>
      </c>
      <c r="D10" s="661">
        <v>799.2</v>
      </c>
    </row>
    <row r="11" spans="1:4" x14ac:dyDescent="0.25">
      <c r="C11" s="36" t="s">
        <v>213</v>
      </c>
      <c r="D11" s="661">
        <v>-0.1</v>
      </c>
    </row>
    <row r="12" spans="1:4" ht="15.75" thickBot="1" x14ac:dyDescent="0.3">
      <c r="C12" s="36" t="s">
        <v>214</v>
      </c>
      <c r="D12" s="661">
        <v>-37.11</v>
      </c>
    </row>
    <row r="13" spans="1:4" ht="16.5" thickTop="1" thickBot="1" x14ac:dyDescent="0.3">
      <c r="C13" s="324" t="s">
        <v>215</v>
      </c>
      <c r="D13" s="662">
        <v>-1999.3099999999995</v>
      </c>
    </row>
    <row r="14" spans="1:4" ht="15.75" thickTop="1" x14ac:dyDescent="0.25">
      <c r="C14" s="327"/>
      <c r="D14" s="327"/>
    </row>
  </sheetData>
  <hyperlinks>
    <hyperlink ref="A1" location="'ÍNDICE TABLAS'!A1" display="ÍNDICE TABLAS" xr:uid="{00000000-0004-0000-06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showGridLines="0" workbookViewId="0"/>
  </sheetViews>
  <sheetFormatPr baseColWidth="10" defaultRowHeight="15" x14ac:dyDescent="0.25"/>
  <cols>
    <col min="1" max="1" bestFit="true" customWidth="true" width="15.42578125" collapsed="true"/>
    <col min="2" max="2" bestFit="true" customWidth="true" width="2.5703125" collapsed="true"/>
    <col min="3" max="3" bestFit="true" customWidth="true" width="38.0" collapsed="true"/>
  </cols>
  <sheetData>
    <row r="1" spans="1:4" ht="18" x14ac:dyDescent="0.25">
      <c r="A1" s="224" t="s">
        <v>0</v>
      </c>
      <c r="D1" s="1"/>
    </row>
    <row r="2" spans="1:4" s="15" customFormat="1" ht="37.5" x14ac:dyDescent="0.5">
      <c r="A2" s="13" t="s">
        <v>216</v>
      </c>
      <c r="B2" s="13" t="s">
        <v>132</v>
      </c>
      <c r="C2" s="13" t="s">
        <v>217</v>
      </c>
      <c r="D2" s="14"/>
    </row>
    <row r="3" spans="1:4" ht="15.75" thickBot="1" x14ac:dyDescent="0.3">
      <c r="D3" s="1"/>
    </row>
    <row r="4" spans="1:4" ht="16.5" thickTop="1" thickBot="1" x14ac:dyDescent="0.3">
      <c r="C4" s="42" t="s">
        <v>133</v>
      </c>
      <c r="D4" s="43" t="s">
        <v>1227</v>
      </c>
    </row>
    <row r="5" spans="1:4" ht="16.5" thickTop="1" thickBot="1" x14ac:dyDescent="0.3">
      <c r="C5" s="44" t="s">
        <v>218</v>
      </c>
      <c r="D5" s="45">
        <v>34817.909268086041</v>
      </c>
    </row>
    <row r="6" spans="1:4" ht="15.75" thickBot="1" x14ac:dyDescent="0.3">
      <c r="C6" s="44" t="s">
        <v>219</v>
      </c>
      <c r="D6" s="46">
        <v>17835.655221144571</v>
      </c>
    </row>
    <row r="7" spans="1:4" ht="15.75" thickBot="1" x14ac:dyDescent="0.3">
      <c r="C7" s="48" t="s">
        <v>217</v>
      </c>
      <c r="D7" s="49">
        <f>+D5/D6</f>
        <v>1.9521519583316809</v>
      </c>
    </row>
    <row r="8" spans="1:4" ht="15.75" thickTop="1" x14ac:dyDescent="0.25">
      <c r="C8" s="580" t="s">
        <v>1334</v>
      </c>
    </row>
    <row r="9" spans="1:4" x14ac:dyDescent="0.25">
      <c r="C9" s="580"/>
    </row>
  </sheetData>
  <hyperlinks>
    <hyperlink ref="A1" location="'ÍNDICE TABLAS'!A1" display="ÍNDICE TABLAS" xr:uid="{00000000-0004-0000-07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73</vt:i4>
      </vt:variant>
      <vt:variant>
        <vt:lpstr>Rangos con nombre</vt:lpstr>
      </vt:variant>
      <vt:variant>
        <vt:i4>16</vt:i4>
      </vt:variant>
    </vt:vector>
  </HeadingPairs>
  <TitlesOfParts>
    <vt:vector size="89" baseType="lpstr">
      <vt:lpstr>IRP Diciembre 2020</vt:lpstr>
      <vt:lpstr>ÍNDICE TABLAS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'65'!_ftn1</vt:lpstr>
      <vt:lpstr>'65'!_ftn3</vt:lpstr>
      <vt:lpstr>'65'!_ftnref1</vt:lpstr>
      <vt:lpstr>'65'!_ftnref2</vt:lpstr>
      <vt:lpstr>'65'!_ftnref3</vt:lpstr>
      <vt:lpstr>'41'!_Hlk37078328</vt:lpstr>
      <vt:lpstr>'9'!_Hlk4675033</vt:lpstr>
      <vt:lpstr>'26'!_Hlk4675666</vt:lpstr>
      <vt:lpstr>'21'!_Hlk4746127</vt:lpstr>
      <vt:lpstr>'23'!_Hlk4843269</vt:lpstr>
      <vt:lpstr>'24'!_Hlk4843282</vt:lpstr>
      <vt:lpstr>'25'!_Hlk4843302</vt:lpstr>
      <vt:lpstr>'15'!_Hlk5112396</vt:lpstr>
      <vt:lpstr>'52'!_Hlk5701258</vt:lpstr>
      <vt:lpstr>'43'!_Hlk5705830</vt:lpstr>
      <vt:lpstr>'15'!_Hlk6925448</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2015-06-05T18:19:34Z</dcterms:created>
  <dcterms:modified xsi:type="dcterms:W3CDTF">2021-03-22T13:56:03Z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abc52229-e26d-4bb4-9c36-5bd013dbda0c_Enabled">
    <vt:lpwstr>true</vt:lpwstr>
  </property>
  <property fmtid="{D5CDD505-2E9C-101B-9397-08002B2CF9AE}" pid="4" name="MSIP_Label_abc52229-e26d-4bb4-9c36-5bd013dbda0c_SetDate">
    <vt:lpwstr>2021-01-18T10:27:20Z</vt:lpwstr>
  </property>
  <property fmtid="{D5CDD505-2E9C-101B-9397-08002B2CF9AE}" pid="5" name="MSIP_Label_abc52229-e26d-4bb4-9c36-5bd013dbda0c_Method">
    <vt:lpwstr>Privileged</vt:lpwstr>
  </property>
  <property fmtid="{D5CDD505-2E9C-101B-9397-08002B2CF9AE}" pid="6" name="MSIP_Label_abc52229-e26d-4bb4-9c36-5bd013dbda0c_Name">
    <vt:lpwstr>Public</vt:lpwstr>
  </property>
  <property fmtid="{D5CDD505-2E9C-101B-9397-08002B2CF9AE}" pid="7" name="MSIP_Label_abc52229-e26d-4bb4-9c36-5bd013dbda0c_SiteId">
    <vt:lpwstr>948ae8fb-b102-4e04-96f5-ca4f1fd6bdc6</vt:lpwstr>
  </property>
  <property fmtid="{D5CDD505-2E9C-101B-9397-08002B2CF9AE}" pid="8" name="MSIP_Label_abc52229-e26d-4bb4-9c36-5bd013dbda0c_ActionId">
    <vt:lpwstr>46f6ebc4-d471-40b9-947e-4e1f7ab68b4a</vt:lpwstr>
  </property>
  <property fmtid="{D5CDD505-2E9C-101B-9397-08002B2CF9AE}" pid="9" name="MSIP_Label_abc52229-e26d-4bb4-9c36-5bd013dbda0c_ContentBits">
    <vt:lpwstr>0</vt:lpwstr>
  </property>
  <property fmtid="{D5CDD505-2E9C-101B-9397-08002B2CF9AE}" pid="10" name="_AdHocReviewCycleID">
    <vt:i4>364390124</vt:i4>
  </property>
  <property fmtid="{D5CDD505-2E9C-101B-9397-08002B2CF9AE}" pid="11" name="_NewReviewCycle">
    <vt:lpwstr/>
  </property>
</Properties>
</file>