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mc:Choice Requires="x15">
      <x15ac:absPath xmlns:x15ac="http://schemas.microsoft.com/office/spreadsheetml/2010/11/ac" url="C:\Users\U0125769\Downloads\"/>
    </mc:Choice>
  </mc:AlternateContent>
  <xr:revisionPtr revIDLastSave="0" documentId="13_ncr:1_{DF9067A6-BEB3-4CAF-83EC-687F841FD812}" xr6:coauthVersionLast="47" xr6:coauthVersionMax="47" xr10:uidLastSave="{00000000-0000-0000-0000-000000000000}"/>
  <bookViews>
    <workbookView xWindow="28680" yWindow="-120" windowWidth="29040" windowHeight="15840" tabRatio="809" xr2:uid="{89E84A1E-8585-42ED-870E-586DEBD1800E}"/>
  </bookViews>
  <sheets>
    <sheet name="INDEX" sheetId="41" r:id="rId1"/>
    <sheet name="Aviso legal" sheetId="40" r:id="rId2"/>
    <sheet name="1.1 Datos relevantes" sheetId="31" r:id="rId3"/>
    <sheet name="2.1 P&amp;L (interanual)" sheetId="33" r:id="rId4"/>
    <sheet name="2.2 P&amp;L (trimestral)" sheetId="90" r:id="rId5"/>
    <sheet name="2.3 Ingresos Core (interanual)" sheetId="61" r:id="rId6"/>
    <sheet name="2.4 Ingresos Core (trimestral) " sheetId="91" r:id="rId7"/>
    <sheet name="2.5 Rentab. sobre ATMs" sheetId="26" r:id="rId8"/>
    <sheet name="2.6 Rendimientos y Cargas" sheetId="28" r:id="rId9"/>
    <sheet name="2.7 Comisiones" sheetId="5" r:id="rId10"/>
    <sheet name="2.8 Ingresos cartera RV" sheetId="29" r:id="rId11"/>
    <sheet name="2.9 Ingresos Seguros" sheetId="46" r:id="rId12"/>
    <sheet name="2.10 ROF" sheetId="54" r:id="rId13"/>
    <sheet name="2.11 Otros ingresos y gastos" sheetId="23" r:id="rId14"/>
    <sheet name="2.12 Gastos adm. y amortización" sheetId="21" r:id="rId15"/>
    <sheet name="2.13 Pérdidas por deterioro" sheetId="50" r:id="rId16"/>
    <sheet name="2.14 G_Per baja activos" sheetId="47" r:id="rId17"/>
    <sheet name="3.1 Balance" sheetId="18" r:id="rId18"/>
    <sheet name="3.2 Crédito a la clientela" sheetId="7" r:id="rId19"/>
    <sheet name="3.3 ICOs" sheetId="58" r:id="rId20"/>
    <sheet name="3.4 Recursos de clientes" sheetId="27" r:id="rId21"/>
    <sheet name="3.5 Calidad crediticia" sheetId="9" r:id="rId22"/>
    <sheet name="3.6 Stages" sheetId="55" r:id="rId23"/>
    <sheet name="3.7 Loan to value" sheetId="62" r:id="rId24"/>
    <sheet name="3.8 Solvencia" sheetId="1" r:id="rId25"/>
    <sheet name="4.1 PL Segmentos" sheetId="69" r:id="rId26"/>
    <sheet name="4.2 PL Bancario y seguros" sheetId="70" r:id="rId27"/>
    <sheet name="4.3 Balance bancario y seguros" sheetId="72" r:id="rId28"/>
    <sheet name="4.4 PL Aseguradora" sheetId="73" r:id="rId29"/>
    <sheet name="4.5 PL BPI" sheetId="49" r:id="rId30"/>
    <sheet name="4.6 Balance BPI" sheetId="94" r:id="rId31"/>
    <sheet name="4.7 PL Centro Corporativo" sheetId="75" r:id="rId32"/>
    <sheet name="4.8 Balance Centro Corporativo" sheetId="77" r:id="rId33"/>
    <sheet name="Notas" sheetId="39" r:id="rId34"/>
  </sheets>
  <externalReferences>
    <externalReference r:id="rId35"/>
    <externalReference r:id="rId36"/>
    <externalReference r:id="rId37"/>
    <externalReference r:id="rId38"/>
    <externalReference r:id="rId39"/>
    <externalReference r:id="rId40"/>
  </externalReferences>
  <definedNames>
    <definedName name="_Key1" localSheetId="2" hidden="1">[1]capçalera!#REF!</definedName>
    <definedName name="_Key1" localSheetId="3" hidden="1">[2]capçalera!#REF!</definedName>
    <definedName name="_Key1" localSheetId="13" hidden="1">[3]capçalera!#REF!</definedName>
    <definedName name="_Key1" localSheetId="14" hidden="1">[3]capçalera!#REF!</definedName>
    <definedName name="_Key1" localSheetId="15" hidden="1">[3]capçalera!#REF!</definedName>
    <definedName name="_Key1" localSheetId="16" hidden="1">[2]capçalera!#REF!</definedName>
    <definedName name="_Key1" localSheetId="4" hidden="1">[2]capçalera!#REF!</definedName>
    <definedName name="_Key1" localSheetId="7" hidden="1">[2]capçalera!#REF!</definedName>
    <definedName name="_Key1" localSheetId="9" hidden="1">[3]capçalera!#REF!</definedName>
    <definedName name="_Key1" localSheetId="10" hidden="1">[2]capçalera!#REF!</definedName>
    <definedName name="_Key1" localSheetId="11" hidden="1">[2]capçalera!#REF!</definedName>
    <definedName name="_Key1" localSheetId="18" hidden="1">[2]capçalera!#REF!</definedName>
    <definedName name="_Key1" localSheetId="19" hidden="1">[4]capçalera!#REF!</definedName>
    <definedName name="_Key1" localSheetId="20" hidden="1">[3]capçalera!#REF!</definedName>
    <definedName name="_Key1" localSheetId="21" hidden="1">[2]capçalera!#REF!</definedName>
    <definedName name="_Key1" localSheetId="29" hidden="1">[2]capçalera!#REF!</definedName>
    <definedName name="_Key1" localSheetId="30" hidden="1">[2]capçalera!#REF!</definedName>
    <definedName name="_Key1" localSheetId="0" hidden="1">[2]capçalera!#REF!</definedName>
    <definedName name="_Key1" hidden="1">[1]capçalera!#REF!</definedName>
    <definedName name="_Order1" hidden="1">0</definedName>
    <definedName name="_Order2" hidden="1">0</definedName>
    <definedName name="_Sort" localSheetId="2" hidden="1">[1]capçalera!#REF!</definedName>
    <definedName name="_Sort" localSheetId="3" hidden="1">[2]capçalera!#REF!</definedName>
    <definedName name="_Sort" localSheetId="13" hidden="1">[3]capçalera!#REF!</definedName>
    <definedName name="_Sort" localSheetId="14" hidden="1">[3]capçalera!#REF!</definedName>
    <definedName name="_Sort" localSheetId="15" hidden="1">[3]capçalera!#REF!</definedName>
    <definedName name="_Sort" localSheetId="16" hidden="1">[2]capçalera!#REF!</definedName>
    <definedName name="_Sort" localSheetId="4" hidden="1">[2]capçalera!#REF!</definedName>
    <definedName name="_Sort" localSheetId="7" hidden="1">[2]capçalera!#REF!</definedName>
    <definedName name="_Sort" localSheetId="9" hidden="1">[3]capçalera!#REF!</definedName>
    <definedName name="_Sort" localSheetId="10" hidden="1">[2]capçalera!#REF!</definedName>
    <definedName name="_Sort" localSheetId="11" hidden="1">[2]capçalera!#REF!</definedName>
    <definedName name="_Sort" localSheetId="18" hidden="1">[2]capçalera!#REF!</definedName>
    <definedName name="_Sort" localSheetId="19" hidden="1">[4]capçalera!#REF!</definedName>
    <definedName name="_Sort" localSheetId="20" hidden="1">[3]capçalera!#REF!</definedName>
    <definedName name="_Sort" localSheetId="21" hidden="1">[2]capçalera!#REF!</definedName>
    <definedName name="_Sort" localSheetId="29" hidden="1">[2]capçalera!#REF!</definedName>
    <definedName name="_Sort" localSheetId="30" hidden="1">[2]capçalera!#REF!</definedName>
    <definedName name="_Sort" localSheetId="0" hidden="1">[2]capçalera!#REF!</definedName>
    <definedName name="_Sort" hidden="1">[1]capçalera!#REF!</definedName>
    <definedName name="aa" localSheetId="16" hidden="1">{#N/A,#N/A,FALSE,"422";#N/A,#N/A,FALSE,"421";#N/A,#N/A,FALSE,"42"}</definedName>
    <definedName name="aa" localSheetId="4">{#N/A,#N/A,FALSE,"422";#N/A,#N/A,FALSE,"421";#N/A,#N/A,FALSE,"42"}</definedName>
    <definedName name="aa" localSheetId="5">{#N/A,#N/A,FALSE,"422";#N/A,#N/A,FALSE,"421";#N/A,#N/A,FALSE,"42"}</definedName>
    <definedName name="aa" localSheetId="6">{#N/A,#N/A,FALSE,"422";#N/A,#N/A,FALSE,"421";#N/A,#N/A,FALSE,"42"}</definedName>
    <definedName name="aa" localSheetId="10" hidden="1">{#N/A,#N/A,FALSE,"422";#N/A,#N/A,FALSE,"421";#N/A,#N/A,FALSE,"42"}</definedName>
    <definedName name="aa" localSheetId="11" hidden="1">{#N/A,#N/A,FALSE,"422";#N/A,#N/A,FALSE,"421";#N/A,#N/A,FALSE,"42"}</definedName>
    <definedName name="aa" localSheetId="19" hidden="1">{#N/A,#N/A,FALSE,"422";#N/A,#N/A,FALSE,"421";#N/A,#N/A,FALSE,"42"}</definedName>
    <definedName name="aa" localSheetId="21" hidden="1">{#N/A,#N/A,FALSE,"422";#N/A,#N/A,FALSE,"421";#N/A,#N/A,FALSE,"42"}</definedName>
    <definedName name="aa" localSheetId="23" hidden="1">{#N/A,#N/A,FALSE,"422";#N/A,#N/A,FALSE,"421";#N/A,#N/A,FALSE,"42"}</definedName>
    <definedName name="aa" localSheetId="25">{#N/A,#N/A,FALSE,"422";#N/A,#N/A,FALSE,"421";#N/A,#N/A,FALSE,"42"}</definedName>
    <definedName name="aa" localSheetId="0" hidden="1">{#N/A,#N/A,FALSE,"422";#N/A,#N/A,FALSE,"421";#N/A,#N/A,FALSE,"42"}</definedName>
    <definedName name="aa" hidden="1">{#N/A,#N/A,FALSE,"422";#N/A,#N/A,FALSE,"421";#N/A,#N/A,FALSE,"42"}</definedName>
    <definedName name="Aaa" localSheetId="16" hidden="1">{#N/A,#N/A,FALSE,"422";#N/A,#N/A,FALSE,"421";#N/A,#N/A,FALSE,"42"}</definedName>
    <definedName name="Aaa" localSheetId="4">{#N/A,#N/A,FALSE,"422";#N/A,#N/A,FALSE,"421";#N/A,#N/A,FALSE,"42"}</definedName>
    <definedName name="Aaa" localSheetId="5">{#N/A,#N/A,FALSE,"422";#N/A,#N/A,FALSE,"421";#N/A,#N/A,FALSE,"42"}</definedName>
    <definedName name="Aaa" localSheetId="6">{#N/A,#N/A,FALSE,"422";#N/A,#N/A,FALSE,"421";#N/A,#N/A,FALSE,"42"}</definedName>
    <definedName name="Aaa" localSheetId="10" hidden="1">{#N/A,#N/A,FALSE,"422";#N/A,#N/A,FALSE,"421";#N/A,#N/A,FALSE,"42"}</definedName>
    <definedName name="Aaa" localSheetId="11" hidden="1">{#N/A,#N/A,FALSE,"422";#N/A,#N/A,FALSE,"421";#N/A,#N/A,FALSE,"42"}</definedName>
    <definedName name="Aaa" localSheetId="19" hidden="1">{#N/A,#N/A,FALSE,"422";#N/A,#N/A,FALSE,"421";#N/A,#N/A,FALSE,"42"}</definedName>
    <definedName name="Aaa" localSheetId="21" hidden="1">{#N/A,#N/A,FALSE,"422";#N/A,#N/A,FALSE,"421";#N/A,#N/A,FALSE,"42"}</definedName>
    <definedName name="Aaa" localSheetId="23" hidden="1">{#N/A,#N/A,FALSE,"422";#N/A,#N/A,FALSE,"421";#N/A,#N/A,FALSE,"42"}</definedName>
    <definedName name="Aaa" localSheetId="25">{#N/A,#N/A,FALSE,"422";#N/A,#N/A,FALSE,"421";#N/A,#N/A,FALSE,"42"}</definedName>
    <definedName name="Aaa" localSheetId="0" hidden="1">{#N/A,#N/A,FALSE,"422";#N/A,#N/A,FALSE,"421";#N/A,#N/A,FALSE,"42"}</definedName>
    <definedName name="Aaa" hidden="1">{#N/A,#N/A,FALSE,"422";#N/A,#N/A,FALSE,"421";#N/A,#N/A,FALSE,"42"}</definedName>
    <definedName name="_xlnm.Print_Area" localSheetId="3">'2.1 P&amp;L (interanual)'!$B$2:$L$29</definedName>
    <definedName name="_xlnm.Print_Area" localSheetId="12">'2.10 ROF'!$B$1:$J$3</definedName>
    <definedName name="_xlnm.Print_Area" localSheetId="13">'2.11 Otros ingresos y gastos'!$B$1:$J$11</definedName>
    <definedName name="_xlnm.Print_Area" localSheetId="15">'2.13 Pérdidas por deterioro'!$B$1:$J$9</definedName>
    <definedName name="_xlnm.Print_Area" localSheetId="7">'2.5 Rentab. sobre ATMs'!$B$1:$H$2</definedName>
    <definedName name="_xlnm.Print_Area" localSheetId="8">'2.6 Rendimientos y Cargas'!$B$1:$R$2</definedName>
    <definedName name="_xlnm.Print_Area" localSheetId="9">'2.7 Comisiones'!$B$1:$J$15</definedName>
    <definedName name="_xlnm.Print_Area" localSheetId="10">'2.8 Ingresos cartera RV'!$B$1:$J$10</definedName>
    <definedName name="_xlnm.Print_Area" localSheetId="20">'3.4 Recursos de clientes'!$B$1:$F$20</definedName>
    <definedName name="_xlnm.Print_Area" localSheetId="24">'3.8 Solvencia'!$B$1:$H$4</definedName>
    <definedName name="_xlnm.Print_Area" localSheetId="29">'4.5 PL BPI'!$B$1:$J$49</definedName>
    <definedName name="_xlnm.Print_Area" localSheetId="30">'4.6 Balance BPI'!$B$1:$J$49</definedName>
    <definedName name="_xlnm.Print_Area" localSheetId="32">'4.8 Balance Centro Corporativo'!$B$2:$I$15</definedName>
    <definedName name="bb" localSheetId="16" hidden="1">{#N/A,#N/A,FALSE,"422";#N/A,#N/A,FALSE,"421";#N/A,#N/A,FALSE,"42"}</definedName>
    <definedName name="bb" localSheetId="4">{#N/A,#N/A,FALSE,"422";#N/A,#N/A,FALSE,"421";#N/A,#N/A,FALSE,"42"}</definedName>
    <definedName name="bb" localSheetId="5">{#N/A,#N/A,FALSE,"422";#N/A,#N/A,FALSE,"421";#N/A,#N/A,FALSE,"42"}</definedName>
    <definedName name="bb" localSheetId="6">{#N/A,#N/A,FALSE,"422";#N/A,#N/A,FALSE,"421";#N/A,#N/A,FALSE,"42"}</definedName>
    <definedName name="bb" localSheetId="10" hidden="1">{#N/A,#N/A,FALSE,"422";#N/A,#N/A,FALSE,"421";#N/A,#N/A,FALSE,"42"}</definedName>
    <definedName name="bb" localSheetId="11" hidden="1">{#N/A,#N/A,FALSE,"422";#N/A,#N/A,FALSE,"421";#N/A,#N/A,FALSE,"42"}</definedName>
    <definedName name="bb" localSheetId="19" hidden="1">{#N/A,#N/A,FALSE,"422";#N/A,#N/A,FALSE,"421";#N/A,#N/A,FALSE,"42"}</definedName>
    <definedName name="bb" localSheetId="21" hidden="1">{#N/A,#N/A,FALSE,"422";#N/A,#N/A,FALSE,"421";#N/A,#N/A,FALSE,"42"}</definedName>
    <definedName name="bb" localSheetId="23" hidden="1">{#N/A,#N/A,FALSE,"422";#N/A,#N/A,FALSE,"421";#N/A,#N/A,FALSE,"42"}</definedName>
    <definedName name="bb" localSheetId="25">{#N/A,#N/A,FALSE,"422";#N/A,#N/A,FALSE,"421";#N/A,#N/A,FALSE,"42"}</definedName>
    <definedName name="bb" localSheetId="0" hidden="1">{#N/A,#N/A,FALSE,"422";#N/A,#N/A,FALSE,"421";#N/A,#N/A,FALSE,"42"}</definedName>
    <definedName name="bb" hidden="1">{#N/A,#N/A,FALSE,"422";#N/A,#N/A,FALSE,"421";#N/A,#N/A,FALSE,"42"}</definedName>
    <definedName name="hola" localSheetId="16" hidden="1">{#N/A,#N/A,FALSE,"422";#N/A,#N/A,FALSE,"421";#N/A,#N/A,FALSE,"42"}</definedName>
    <definedName name="hola" localSheetId="4">{#N/A,#N/A,FALSE,"422";#N/A,#N/A,FALSE,"421";#N/A,#N/A,FALSE,"42"}</definedName>
    <definedName name="hola" localSheetId="5">{#N/A,#N/A,FALSE,"422";#N/A,#N/A,FALSE,"421";#N/A,#N/A,FALSE,"42"}</definedName>
    <definedName name="hola" localSheetId="6">{#N/A,#N/A,FALSE,"422";#N/A,#N/A,FALSE,"421";#N/A,#N/A,FALSE,"42"}</definedName>
    <definedName name="hola" localSheetId="10" hidden="1">{#N/A,#N/A,FALSE,"422";#N/A,#N/A,FALSE,"421";#N/A,#N/A,FALSE,"42"}</definedName>
    <definedName name="hola" localSheetId="11" hidden="1">{#N/A,#N/A,FALSE,"422";#N/A,#N/A,FALSE,"421";#N/A,#N/A,FALSE,"42"}</definedName>
    <definedName name="hola" localSheetId="19" hidden="1">{#N/A,#N/A,FALSE,"422";#N/A,#N/A,FALSE,"421";#N/A,#N/A,FALSE,"42"}</definedName>
    <definedName name="hola" localSheetId="21" hidden="1">{#N/A,#N/A,FALSE,"422";#N/A,#N/A,FALSE,"421";#N/A,#N/A,FALSE,"42"}</definedName>
    <definedName name="hola" localSheetId="23" hidden="1">{#N/A,#N/A,FALSE,"422";#N/A,#N/A,FALSE,"421";#N/A,#N/A,FALSE,"42"}</definedName>
    <definedName name="hola" localSheetId="25">{#N/A,#N/A,FALSE,"422";#N/A,#N/A,FALSE,"421";#N/A,#N/A,FALSE,"42"}</definedName>
    <definedName name="hola" localSheetId="0" hidden="1">{#N/A,#N/A,FALSE,"422";#N/A,#N/A,FALSE,"421";#N/A,#N/A,FALSE,"42"}</definedName>
    <definedName name="hola" hidden="1">{#N/A,#N/A,FALSE,"422";#N/A,#N/A,FALSE,"421";#N/A,#N/A,FALSE,"42"}</definedName>
    <definedName name="IFRS9" localSheetId="4">'[5]IFRS9 Stages'!#REF!</definedName>
    <definedName name="IFRS9" localSheetId="5">'[5]IFRS9 Stages'!#REF!</definedName>
    <definedName name="IFRS9" localSheetId="6">'[5]IFRS9 Stages'!#REF!</definedName>
    <definedName name="IFRS9" localSheetId="23">'[6]IFRS9 Stages'!#REF!</definedName>
    <definedName name="IFRS9" localSheetId="25">'[5]IFRS9 Stages'!#REF!</definedName>
    <definedName name="IFRS9">'3.6 Stages'!#REF!</definedName>
    <definedName name="PDA" localSheetId="3" hidden="1">{#N/A,#N/A,TRUE,"REA_PRY";#N/A,#N/A,TRUE,"ACUM_ANT";#N/A,#N/A,TRUE,"ACMF_PRY";#N/A,#N/A,TRUE,"ACMF_ANT";#N/A,#N/A,TRUE,"BE"}</definedName>
    <definedName name="PDA" localSheetId="13" hidden="1">{#N/A,#N/A,TRUE,"REA_PRY";#N/A,#N/A,TRUE,"ACUM_ANT";#N/A,#N/A,TRUE,"ACMF_PRY";#N/A,#N/A,TRUE,"ACMF_ANT";#N/A,#N/A,TRUE,"BE"}</definedName>
    <definedName name="PDA" localSheetId="14" hidden="1">{#N/A,#N/A,TRUE,"REA_PRY";#N/A,#N/A,TRUE,"ACUM_ANT";#N/A,#N/A,TRUE,"ACMF_PRY";#N/A,#N/A,TRUE,"ACMF_ANT";#N/A,#N/A,TRUE,"BE"}</definedName>
    <definedName name="PDA" localSheetId="15" hidden="1">{#N/A,#N/A,TRUE,"REA_PRY";#N/A,#N/A,TRUE,"ACUM_ANT";#N/A,#N/A,TRUE,"ACMF_PRY";#N/A,#N/A,TRUE,"ACMF_ANT";#N/A,#N/A,TRUE,"BE"}</definedName>
    <definedName name="PDA" localSheetId="4" hidden="1">{#N/A,#N/A,TRUE,"REA_PRY";#N/A,#N/A,TRUE,"ACUM_ANT";#N/A,#N/A,TRUE,"ACMF_PRY";#N/A,#N/A,TRUE,"ACMF_ANT";#N/A,#N/A,TRUE,"BE"}</definedName>
    <definedName name="PDA" localSheetId="5">{#N/A,#N/A,TRUE,"REA_PRY";#N/A,#N/A,TRUE,"ACUM_ANT";#N/A,#N/A,TRUE,"ACMF_PRY";#N/A,#N/A,TRUE,"ACMF_ANT";#N/A,#N/A,TRUE,"BE"}</definedName>
    <definedName name="PDA" localSheetId="6">{#N/A,#N/A,TRUE,"REA_PRY";#N/A,#N/A,TRUE,"ACUM_ANT";#N/A,#N/A,TRUE,"ACMF_PRY";#N/A,#N/A,TRUE,"ACMF_ANT";#N/A,#N/A,TRUE,"BE"}</definedName>
    <definedName name="PDA" localSheetId="7" hidden="1">{#N/A,#N/A,TRUE,"REA_PRY";#N/A,#N/A,TRUE,"ACUM_ANT";#N/A,#N/A,TRUE,"ACMF_PRY";#N/A,#N/A,TRUE,"ACMF_ANT";#N/A,#N/A,TRUE,"BE"}</definedName>
    <definedName name="PDA" localSheetId="9" hidden="1">{#N/A,#N/A,TRUE,"REA_PRY";#N/A,#N/A,TRUE,"ACUM_ANT";#N/A,#N/A,TRUE,"ACMF_PRY";#N/A,#N/A,TRUE,"ACMF_ANT";#N/A,#N/A,TRUE,"BE"}</definedName>
    <definedName name="PDA" localSheetId="19" hidden="1">{#N/A,#N/A,TRUE,"REA_PRY";#N/A,#N/A,TRUE,"ACUM_ANT";#N/A,#N/A,TRUE,"ACMF_PRY";#N/A,#N/A,TRUE,"ACMF_ANT";#N/A,#N/A,TRUE,"BE"}</definedName>
    <definedName name="PDA" localSheetId="23" hidden="1">{#N/A,#N/A,TRUE,"REA_PRY";#N/A,#N/A,TRUE,"ACUM_ANT";#N/A,#N/A,TRUE,"ACMF_PRY";#N/A,#N/A,TRUE,"ACMF_ANT";#N/A,#N/A,TRUE,"BE"}</definedName>
    <definedName name="PDA" localSheetId="25">{#N/A,#N/A,TRUE,"REA_PRY";#N/A,#N/A,TRUE,"ACUM_ANT";#N/A,#N/A,TRUE,"ACMF_PRY";#N/A,#N/A,TRUE,"ACMF_ANT";#N/A,#N/A,TRUE,"BE"}</definedName>
    <definedName name="PDA" localSheetId="0"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4">{#N/A,#N/A,FALSE,"422";#N/A,#N/A,FALSE,"421";#N/A,#N/A,FALSE,"42"}</definedName>
    <definedName name="pepa" localSheetId="5">{#N/A,#N/A,FALSE,"422";#N/A,#N/A,FALSE,"421";#N/A,#N/A,FALSE,"42"}</definedName>
    <definedName name="pepa" localSheetId="6">{#N/A,#N/A,FALSE,"422";#N/A,#N/A,FALSE,"421";#N/A,#N/A,FALSE,"42"}</definedName>
    <definedName name="pepa" localSheetId="10" hidden="1">{#N/A,#N/A,FALSE,"422";#N/A,#N/A,FALSE,"421";#N/A,#N/A,FALSE,"42"}</definedName>
    <definedName name="pepa" localSheetId="11" hidden="1">{#N/A,#N/A,FALSE,"422";#N/A,#N/A,FALSE,"421";#N/A,#N/A,FALSE,"42"}</definedName>
    <definedName name="pepa" localSheetId="19" hidden="1">{#N/A,#N/A,FALSE,"422";#N/A,#N/A,FALSE,"421";#N/A,#N/A,FALSE,"42"}</definedName>
    <definedName name="pepa" localSheetId="21" hidden="1">{#N/A,#N/A,FALSE,"422";#N/A,#N/A,FALSE,"421";#N/A,#N/A,FALSE,"42"}</definedName>
    <definedName name="pepa" localSheetId="23" hidden="1">{#N/A,#N/A,FALSE,"422";#N/A,#N/A,FALSE,"421";#N/A,#N/A,FALSE,"42"}</definedName>
    <definedName name="pepa" localSheetId="25">{#N/A,#N/A,FALSE,"422";#N/A,#N/A,FALSE,"421";#N/A,#N/A,FALSE,"42"}</definedName>
    <definedName name="pepa" localSheetId="0" hidden="1">{#N/A,#N/A,FALSE,"422";#N/A,#N/A,FALSE,"421";#N/A,#N/A,FALSE,"42"}</definedName>
    <definedName name="pepa" hidden="1">{#N/A,#N/A,FALSE,"422";#N/A,#N/A,FALSE,"421";#N/A,#N/A,FALSE,"42"}</definedName>
    <definedName name="wrn.comisiones." localSheetId="3" hidden="1">{#N/A,#N/A,FALSE,"contrib_act";#N/A,#N/A,FALSE,"proportional";#N/A,#N/A,FALSE,"variación_abs"}</definedName>
    <definedName name="wrn.comisiones." localSheetId="13" hidden="1">{#N/A,#N/A,FALSE,"contrib_act";#N/A,#N/A,FALSE,"proportional";#N/A,#N/A,FALSE,"variación_abs"}</definedName>
    <definedName name="wrn.comisiones." localSheetId="14" hidden="1">{#N/A,#N/A,FALSE,"contrib_act";#N/A,#N/A,FALSE,"proportional";#N/A,#N/A,FALSE,"variación_abs"}</definedName>
    <definedName name="wrn.comisiones." localSheetId="15" hidden="1">{#N/A,#N/A,FALSE,"contrib_act";#N/A,#N/A,FALSE,"proportional";#N/A,#N/A,FALSE,"variación_abs"}</definedName>
    <definedName name="wrn.comisiones." localSheetId="16" hidden="1">{#N/A,#N/A,FALSE,"contrib_act";#N/A,#N/A,FALSE,"proportional";#N/A,#N/A,FALSE,"variación_abs"}</definedName>
    <definedName name="wrn.comisiones." localSheetId="4" hidden="1">{#N/A,#N/A,FALSE,"contrib_act";#N/A,#N/A,FALSE,"proportional";#N/A,#N/A,FALSE,"variación_abs"}</definedName>
    <definedName name="wrn.comisiones." localSheetId="5">{#N/A,#N/A,FALSE,"contrib_act";#N/A,#N/A,FALSE,"proportional";#N/A,#N/A,FALSE,"variación_abs"}</definedName>
    <definedName name="wrn.comisiones." localSheetId="6">{#N/A,#N/A,FALSE,"contrib_act";#N/A,#N/A,FALSE,"proportional";#N/A,#N/A,FALSE,"variación_abs"}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11" hidden="1">{#N/A,#N/A,FALSE,"contrib_act";#N/A,#N/A,FALSE,"proportional";#N/A,#N/A,FALSE,"variación_abs"}</definedName>
    <definedName name="wrn.comisiones." localSheetId="18" hidden="1">{#N/A,#N/A,FALSE,"contrib_act";#N/A,#N/A,FALSE,"proportional";#N/A,#N/A,FALSE,"variación_abs"}</definedName>
    <definedName name="wrn.comisiones." localSheetId="19" hidden="1">{#N/A,#N/A,FALSE,"contrib_act";#N/A,#N/A,FALSE,"proportional";#N/A,#N/A,FALSE,"variación_abs"}</definedName>
    <definedName name="wrn.comisiones." localSheetId="20" hidden="1">{#N/A,#N/A,FALSE,"contrib_act";#N/A,#N/A,FALSE,"proportional";#N/A,#N/A,FALSE,"variación_abs"}</definedName>
    <definedName name="wrn.comisiones." localSheetId="21" hidden="1">{#N/A,#N/A,FALSE,"contrib_act";#N/A,#N/A,FALSE,"proportional";#N/A,#N/A,FALSE,"variación_abs"}</definedName>
    <definedName name="wrn.comisiones." localSheetId="23" hidden="1">{#N/A,#N/A,FALSE,"contrib_act";#N/A,#N/A,FALSE,"proportional";#N/A,#N/A,FALSE,"variación_abs"}</definedName>
    <definedName name="wrn.comisiones." localSheetId="25">{#N/A,#N/A,FALSE,"contrib_act";#N/A,#N/A,FALSE,"proportional";#N/A,#N/A,FALSE,"variación_abs"}</definedName>
    <definedName name="wrn.comisiones." localSheetId="0" hidden="1">{#N/A,#N/A,FALSE,"contrib_act";#N/A,#N/A,FALSE,"proportional";#N/A,#N/A,FALSE,"variación_abs"}</definedName>
    <definedName name="wrn.comisiones." hidden="1">{#N/A,#N/A,FALSE,"contrib_act";#N/A,#N/A,FALSE,"proportional";#N/A,#N/A,FALSE,"variación_abs"}</definedName>
    <definedName name="wrn.COMPLETO." localSheetId="4">{"DOC_01",#N/A,TRUE,"DOC_01";"DOC_02",#N/A,TRUE,"DOC_02";"DOC_03",#N/A,TRUE,"DOC_03";"DOC_04",#N/A,TRUE,"DOC_04";"DOC_05",#N/A,TRUE,"DOC_05";"ANA_01",#N/A,TRUE,"ANA_01"}</definedName>
    <definedName name="wrn.COMPLETO." localSheetId="5">{"DOC_01",#N/A,TRUE,"DOC_01";"DOC_02",#N/A,TRUE,"DOC_02";"DOC_03",#N/A,TRUE,"DOC_03";"DOC_04",#N/A,TRUE,"DOC_04";"DOC_05",#N/A,TRUE,"DOC_05";"ANA_01",#N/A,TRUE,"ANA_01"}</definedName>
    <definedName name="wrn.COMPLETO." localSheetId="6">{"DOC_01",#N/A,TRUE,"DOC_01";"DOC_02",#N/A,TRUE,"DOC_02";"DOC_03",#N/A,TRUE,"DOC_03";"DOC_04",#N/A,TRUE,"DOC_04";"DOC_05",#N/A,TRUE,"DOC_05";"ANA_01",#N/A,TRUE,"ANA_01"}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25">{"DOC_01",#N/A,TRUE,"DOC_01";"DOC_02",#N/A,TRUE,"DOC_02";"DOC_03",#N/A,TRUE,"DOC_03";"DOC_04",#N/A,TRUE,"DOC_04";"DOC_05",#N/A,TRUE,"DOC_05";"ANA_01",#N/A,TRUE,"ANA_01"}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3" hidden="1">{#N/A,#N/A,TRUE,"REA_PRY";#N/A,#N/A,TRUE,"ACUM_ANT";#N/A,#N/A,TRUE,"ACMF_PRY";#N/A,#N/A,TRUE,"ACMF_ANT";#N/A,#N/A,TRUE,"BE"}</definedName>
    <definedName name="wrn.IMPRESION." localSheetId="13" hidden="1">{#N/A,#N/A,TRUE,"REA_PRY";#N/A,#N/A,TRUE,"ACUM_ANT";#N/A,#N/A,TRUE,"ACMF_PRY";#N/A,#N/A,TRUE,"ACMF_ANT";#N/A,#N/A,TRUE,"BE"}</definedName>
    <definedName name="wrn.IMPRESION." localSheetId="14" hidden="1">{#N/A,#N/A,TRUE,"REA_PRY";#N/A,#N/A,TRUE,"ACUM_ANT";#N/A,#N/A,TRUE,"ACMF_PRY";#N/A,#N/A,TRUE,"ACMF_ANT";#N/A,#N/A,TRUE,"BE"}</definedName>
    <definedName name="wrn.IMPRESION." localSheetId="15" hidden="1">{#N/A,#N/A,TRUE,"REA_PRY";#N/A,#N/A,TRUE,"ACUM_ANT";#N/A,#N/A,TRUE,"ACMF_PRY";#N/A,#N/A,TRUE,"ACMF_ANT";#N/A,#N/A,TRUE,"BE"}</definedName>
    <definedName name="wrn.IMPRESION." localSheetId="4" hidden="1">{#N/A,#N/A,TRUE,"REA_PRY";#N/A,#N/A,TRUE,"ACUM_ANT";#N/A,#N/A,TRUE,"ACMF_PRY";#N/A,#N/A,TRUE,"ACMF_ANT";#N/A,#N/A,TRUE,"BE"}</definedName>
    <definedName name="wrn.IMPRESION." localSheetId="5">{#N/A,#N/A,TRUE,"REA_PRY";#N/A,#N/A,TRUE,"ACUM_ANT";#N/A,#N/A,TRUE,"ACMF_PRY";#N/A,#N/A,TRUE,"ACMF_ANT";#N/A,#N/A,TRUE,"BE"}</definedName>
    <definedName name="wrn.IMPRESION." localSheetId="6">{#N/A,#N/A,TRUE,"REA_PRY";#N/A,#N/A,TRUE,"ACUM_ANT";#N/A,#N/A,TRUE,"ACMF_PRY";#N/A,#N/A,TRUE,"ACMF_ANT";#N/A,#N/A,TRUE,"BE"}</definedName>
    <definedName name="wrn.IMPRESION." localSheetId="7" hidden="1">{#N/A,#N/A,TRUE,"REA_PRY";#N/A,#N/A,TRUE,"ACUM_ANT";#N/A,#N/A,TRUE,"ACMF_PRY";#N/A,#N/A,TRUE,"ACMF_ANT";#N/A,#N/A,TRUE,"BE"}</definedName>
    <definedName name="wrn.IMPRESION." localSheetId="9" hidden="1">{#N/A,#N/A,TRUE,"REA_PRY";#N/A,#N/A,TRUE,"ACUM_ANT";#N/A,#N/A,TRUE,"ACMF_PRY";#N/A,#N/A,TRUE,"ACMF_ANT";#N/A,#N/A,TRUE,"BE"}</definedName>
    <definedName name="wrn.IMPRESION." localSheetId="19" hidden="1">{#N/A,#N/A,TRUE,"REA_PRY";#N/A,#N/A,TRUE,"ACUM_ANT";#N/A,#N/A,TRUE,"ACMF_PRY";#N/A,#N/A,TRUE,"ACMF_ANT";#N/A,#N/A,TRUE,"BE"}</definedName>
    <definedName name="wrn.IMPRESION." localSheetId="20" hidden="1">{#N/A,#N/A,TRUE,"REA_PRY";#N/A,#N/A,TRUE,"ACUM_ANT";#N/A,#N/A,TRUE,"ACMF_PRY";#N/A,#N/A,TRUE,"ACMF_ANT";#N/A,#N/A,TRUE,"BE"}</definedName>
    <definedName name="wrn.IMPRESION." localSheetId="23" hidden="1">{#N/A,#N/A,TRUE,"REA_PRY";#N/A,#N/A,TRUE,"ACUM_ANT";#N/A,#N/A,TRUE,"ACMF_PRY";#N/A,#N/A,TRUE,"ACMF_ANT";#N/A,#N/A,TRUE,"BE"}</definedName>
    <definedName name="wrn.IMPRESION." localSheetId="25">{#N/A,#N/A,TRUE,"REA_PRY";#N/A,#N/A,TRUE,"ACUM_ANT";#N/A,#N/A,TRUE,"ACMF_PRY";#N/A,#N/A,TRUE,"ACMF_ANT";#N/A,#N/A,TRUE,"BE"}</definedName>
    <definedName name="wrn.IMPRESION." localSheetId="0"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4">{#N/A,#N/A,FALSE,"432";#N/A,#N/A,FALSE,"431";#N/A,#N/A,FALSE,"422l";#N/A,#N/A,FALSE,"422";#N/A,#N/A,FALSE,"421";#N/A,#N/A,FALSE,"42";#N/A,#N/A,FALSE,"41"}</definedName>
    <definedName name="wrn.QMAN." localSheetId="5">{#N/A,#N/A,FALSE,"432";#N/A,#N/A,FALSE,"431";#N/A,#N/A,FALSE,"422l";#N/A,#N/A,FALSE,"422";#N/A,#N/A,FALSE,"421";#N/A,#N/A,FALSE,"42";#N/A,#N/A,FALSE,"41"}</definedName>
    <definedName name="wrn.QMAN." localSheetId="6">{#N/A,#N/A,FALSE,"432";#N/A,#N/A,FALSE,"431";#N/A,#N/A,FALSE,"422l";#N/A,#N/A,FALSE,"422";#N/A,#N/A,FALSE,"421";#N/A,#N/A,FALSE,"42";#N/A,#N/A,FALSE,"41"}</definedName>
    <definedName name="wrn.QMAN." localSheetId="10"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21"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25">{#N/A,#N/A,FALSE,"432";#N/A,#N/A,FALSE,"431";#N/A,#N/A,FALSE,"422l";#N/A,#N/A,FALSE,"422";#N/A,#N/A,FALSE,"421";#N/A,#N/A,FALSE,"42";#N/A,#N/A,FALSE,"41"}</definedName>
    <definedName name="wrn.QMAN." localSheetId="0"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4">{#N/A,#N/A,FALSE,"422";#N/A,#N/A,FALSE,"421";#N/A,#N/A,FALSE,"42"}</definedName>
    <definedName name="wrn.VENTAS." localSheetId="5">{#N/A,#N/A,FALSE,"422";#N/A,#N/A,FALSE,"421";#N/A,#N/A,FALSE,"42"}</definedName>
    <definedName name="wrn.VENTAS." localSheetId="6">{#N/A,#N/A,FALSE,"422";#N/A,#N/A,FALSE,"421";#N/A,#N/A,FALSE,"42"}</definedName>
    <definedName name="wrn.VENTAS." localSheetId="10" hidden="1">{#N/A,#N/A,FALSE,"422";#N/A,#N/A,FALSE,"421";#N/A,#N/A,FALSE,"42"}</definedName>
    <definedName name="wrn.VENTAS." localSheetId="11" hidden="1">{#N/A,#N/A,FALSE,"422";#N/A,#N/A,FALSE,"421";#N/A,#N/A,FALSE,"42"}</definedName>
    <definedName name="wrn.VENTAS." localSheetId="19" hidden="1">{#N/A,#N/A,FALSE,"422";#N/A,#N/A,FALSE,"421";#N/A,#N/A,FALSE,"42"}</definedName>
    <definedName name="wrn.VENTAS." localSheetId="21" hidden="1">{#N/A,#N/A,FALSE,"422";#N/A,#N/A,FALSE,"421";#N/A,#N/A,FALSE,"42"}</definedName>
    <definedName name="wrn.VENTAS." localSheetId="23" hidden="1">{#N/A,#N/A,FALSE,"422";#N/A,#N/A,FALSE,"421";#N/A,#N/A,FALSE,"42"}</definedName>
    <definedName name="wrn.VENTAS." localSheetId="25">{#N/A,#N/A,FALSE,"422";#N/A,#N/A,FALSE,"421";#N/A,#N/A,FALSE,"42"}</definedName>
    <definedName name="wrn.VENTAS." localSheetId="0"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5">{#N/A,#N/A,FALSE,"Hoja1";#N/A,#N/A,FALSE,"422";#N/A,#N/A,FALSE,"421";#N/A,#N/A,FALSE,"42";#N/A,#N/A,FALSE,"422";#N/A,#N/A,FALSE,"421";#N/A,#N/A,FALSE,"42";#N/A,#N/A,FALSE,"422";#N/A,#N/A,FALSE,"421";#N/A,#N/A,FALSE,"42";#N/A,#N/A,FALSE,"422";#N/A,#N/A,FALSE,"421";#N/A,#N/A,FALSE,"42";#N/A,#N/A,FALSE,"422";#N/A,#N/A,FALSE,"421";#N/A,#N/A,FALSE,"42";#N/A,#N/A,FALSE,"Hoja1"}</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25">{#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94" l="1"/>
  <c r="E25" i="49"/>
  <c r="F24" i="69" l="1"/>
  <c r="F23" i="69"/>
  <c r="F21" i="69"/>
  <c r="F20" i="69"/>
  <c r="F19" i="69"/>
  <c r="F17" i="69"/>
  <c r="F16" i="69"/>
  <c r="F15" i="69"/>
  <c r="F13" i="69"/>
  <c r="F12" i="69"/>
  <c r="F11" i="69"/>
  <c r="F9" i="69"/>
  <c r="F8" i="69"/>
  <c r="F7" i="69"/>
  <c r="F6" i="69" l="1"/>
  <c r="F10" i="69"/>
  <c r="F14" i="69"/>
  <c r="F18" i="69"/>
  <c r="F22" i="69"/>
  <c r="M16" i="90" l="1"/>
  <c r="L16" i="90"/>
  <c r="M11" i="90" l="1"/>
  <c r="M19" i="90"/>
  <c r="M14" i="90"/>
  <c r="L11" i="90"/>
  <c r="M7" i="90" l="1"/>
  <c r="L7" i="90"/>
  <c r="L14" i="90" l="1"/>
  <c r="M10" i="90"/>
  <c r="L10" i="90"/>
  <c r="M13" i="90"/>
  <c r="L13" i="90"/>
  <c r="M8" i="90"/>
  <c r="L8" i="90"/>
  <c r="M9" i="90"/>
  <c r="L9" i="90"/>
  <c r="M12" i="90"/>
  <c r="L12" i="90"/>
  <c r="L19" i="90"/>
  <c r="M15" i="90" l="1"/>
  <c r="L15" i="90"/>
  <c r="M17" i="90"/>
  <c r="L17" i="90"/>
  <c r="M18" i="90" l="1"/>
  <c r="L18" i="90"/>
  <c r="M20" i="90"/>
  <c r="L20" i="90"/>
  <c r="M22" i="90" l="1"/>
  <c r="L22" i="90"/>
  <c r="M21" i="90" l="1"/>
  <c r="L21" i="90"/>
  <c r="M24" i="90"/>
  <c r="L24" i="90"/>
  <c r="M23" i="90" l="1"/>
  <c r="L23" i="90"/>
  <c r="M26" i="90" l="1"/>
  <c r="L26" i="90"/>
  <c r="M25" i="90" l="1"/>
  <c r="L25" i="90"/>
  <c r="D16" i="21" l="1"/>
  <c r="E46" i="72"/>
  <c r="E47" i="72"/>
  <c r="E48" i="72"/>
  <c r="E49" i="72"/>
  <c r="E50" i="72"/>
  <c r="G45" i="72"/>
  <c r="G42" i="72"/>
  <c r="G41" i="72"/>
  <c r="G36" i="72"/>
  <c r="G37" i="72"/>
  <c r="G38" i="72"/>
  <c r="E33" i="72"/>
  <c r="G34" i="72"/>
  <c r="E35" i="72"/>
  <c r="E28" i="72"/>
  <c r="G29" i="72"/>
  <c r="G30" i="72"/>
  <c r="E31" i="72"/>
  <c r="G32" i="72"/>
  <c r="G19" i="72"/>
  <c r="E20" i="72"/>
  <c r="G21" i="72"/>
  <c r="G22" i="72"/>
  <c r="G23" i="72"/>
  <c r="G24" i="72"/>
  <c r="G17" i="72"/>
  <c r="E14" i="72"/>
  <c r="G15" i="72"/>
  <c r="E16" i="72"/>
  <c r="G13" i="72"/>
  <c r="G9" i="72"/>
  <c r="E10" i="72"/>
  <c r="G22" i="94"/>
  <c r="G24" i="94"/>
  <c r="E19" i="94"/>
  <c r="G20" i="94"/>
  <c r="G21" i="94"/>
  <c r="G18" i="94"/>
  <c r="G45" i="94"/>
  <c r="G46" i="94"/>
  <c r="G47" i="94"/>
  <c r="G48" i="94"/>
  <c r="E44" i="94"/>
  <c r="E41" i="94"/>
  <c r="E31" i="94"/>
  <c r="E32" i="94"/>
  <c r="E33" i="94"/>
  <c r="G34" i="94"/>
  <c r="G35" i="94"/>
  <c r="G37" i="94"/>
  <c r="E28" i="94"/>
  <c r="G29" i="94"/>
  <c r="G30" i="94"/>
  <c r="G27" i="94"/>
  <c r="G10" i="72"/>
  <c r="E42" i="72"/>
  <c r="E41" i="72"/>
  <c r="E29" i="72"/>
  <c r="E24" i="72"/>
  <c r="E19" i="72"/>
  <c r="G14" i="94"/>
  <c r="E15" i="94"/>
  <c r="G16" i="94"/>
  <c r="G17" i="94"/>
  <c r="E13" i="94"/>
  <c r="E9" i="94"/>
  <c r="E10" i="94"/>
  <c r="E18" i="94"/>
  <c r="G9" i="94"/>
  <c r="E33" i="49"/>
  <c r="E7" i="75" l="1"/>
  <c r="E23" i="75"/>
  <c r="E19" i="75"/>
  <c r="E15" i="75"/>
  <c r="E11" i="75"/>
  <c r="G28" i="94"/>
  <c r="G41" i="94"/>
  <c r="E22" i="94"/>
  <c r="E30" i="72"/>
  <c r="G15" i="94"/>
  <c r="G32" i="94"/>
  <c r="E23" i="72"/>
  <c r="E34" i="72"/>
  <c r="E35" i="94"/>
  <c r="E9" i="72"/>
  <c r="E36" i="72"/>
  <c r="E17" i="72"/>
  <c r="G14" i="72"/>
  <c r="G46" i="72"/>
  <c r="G13" i="94"/>
  <c r="G11" i="77"/>
  <c r="G33" i="72"/>
  <c r="G47" i="72"/>
  <c r="E37" i="72"/>
  <c r="G20" i="72"/>
  <c r="G50" i="72"/>
  <c r="E24" i="75"/>
  <c r="E20" i="75"/>
  <c r="E16" i="75"/>
  <c r="E12" i="75"/>
  <c r="E8" i="75"/>
  <c r="E48" i="94"/>
  <c r="G19" i="94"/>
  <c r="E15" i="72"/>
  <c r="G14" i="77"/>
  <c r="G10" i="77"/>
  <c r="E27" i="94"/>
  <c r="G16" i="72"/>
  <c r="E45" i="72"/>
  <c r="G49" i="72"/>
  <c r="E45" i="94"/>
  <c r="G44" i="94"/>
  <c r="E26" i="75"/>
  <c r="E22" i="75"/>
  <c r="E18" i="75"/>
  <c r="E14" i="75"/>
  <c r="E10" i="75"/>
  <c r="E9" i="77"/>
  <c r="G8" i="94"/>
  <c r="E37" i="94"/>
  <c r="G28" i="72"/>
  <c r="G48" i="72"/>
  <c r="E46" i="94"/>
  <c r="G10" i="94"/>
  <c r="E47" i="94"/>
  <c r="E21" i="72"/>
  <c r="E38" i="72"/>
  <c r="G8" i="72"/>
  <c r="G27" i="72"/>
  <c r="E38" i="49"/>
  <c r="G9" i="77"/>
  <c r="E13" i="72"/>
  <c r="E30" i="49"/>
  <c r="G13" i="77"/>
  <c r="E13" i="77"/>
  <c r="E14" i="94"/>
  <c r="E30" i="94"/>
  <c r="G31" i="94"/>
  <c r="E40" i="94"/>
  <c r="E8" i="72"/>
  <c r="E27" i="72"/>
  <c r="E32" i="72"/>
  <c r="E8" i="94"/>
  <c r="E23" i="94"/>
  <c r="G23" i="94"/>
  <c r="E39" i="49"/>
  <c r="G12" i="77"/>
  <c r="E14" i="77"/>
  <c r="E29" i="94"/>
  <c r="E45" i="49"/>
  <c r="E37" i="49"/>
  <c r="E10" i="77"/>
  <c r="E11" i="77"/>
  <c r="G8" i="77"/>
  <c r="G35" i="72"/>
  <c r="G31" i="72"/>
  <c r="E22" i="72"/>
  <c r="G18" i="72"/>
  <c r="E18" i="72"/>
  <c r="G33" i="94"/>
  <c r="E34" i="94"/>
  <c r="E20" i="94"/>
  <c r="E24" i="94"/>
  <c r="E16" i="94"/>
  <c r="E17" i="94"/>
  <c r="E21" i="94"/>
  <c r="E12" i="77"/>
  <c r="E8" i="77"/>
  <c r="E46" i="49"/>
  <c r="E47" i="49"/>
  <c r="E25" i="75"/>
  <c r="E21" i="75"/>
  <c r="E13" i="75"/>
  <c r="E9" i="75"/>
  <c r="E35" i="49"/>
  <c r="E41" i="49"/>
  <c r="E40" i="49"/>
  <c r="E36" i="49"/>
  <c r="E32" i="49"/>
  <c r="E17" i="75"/>
  <c r="E31" i="49"/>
  <c r="E34" i="49"/>
  <c r="E29" i="49" l="1"/>
  <c r="E22" i="73"/>
  <c r="E17" i="73"/>
  <c r="E18" i="73"/>
  <c r="E15" i="73"/>
  <c r="E16" i="73"/>
  <c r="E9" i="73"/>
  <c r="E36" i="70"/>
  <c r="H7" i="1"/>
  <c r="H8" i="1"/>
  <c r="H9" i="1"/>
  <c r="H10" i="1"/>
  <c r="H11" i="1"/>
  <c r="H12" i="1"/>
  <c r="H13" i="1"/>
  <c r="H14" i="1"/>
  <c r="H16" i="1"/>
  <c r="H17" i="1"/>
  <c r="H19" i="1"/>
  <c r="H20" i="1"/>
  <c r="H21" i="1"/>
  <c r="H22" i="1"/>
  <c r="H23" i="1"/>
  <c r="H24" i="1"/>
  <c r="H26" i="1"/>
  <c r="H30" i="1"/>
  <c r="H37" i="1"/>
  <c r="H38" i="1"/>
  <c r="H39" i="1"/>
  <c r="H40" i="1"/>
  <c r="H6" i="1"/>
  <c r="G16" i="27"/>
  <c r="E17" i="27"/>
  <c r="G11" i="27"/>
  <c r="G12" i="27"/>
  <c r="G13" i="27"/>
  <c r="E14" i="27"/>
  <c r="E15" i="27"/>
  <c r="E10" i="27"/>
  <c r="E9" i="27"/>
  <c r="E8" i="27"/>
  <c r="G15" i="7"/>
  <c r="E18" i="7"/>
  <c r="G17" i="7"/>
  <c r="E16" i="7"/>
  <c r="G12" i="7"/>
  <c r="G11" i="7"/>
  <c r="G10" i="7"/>
  <c r="E8" i="7"/>
  <c r="G9" i="7"/>
  <c r="G7" i="7"/>
  <c r="E8" i="18"/>
  <c r="G9" i="18"/>
  <c r="G10" i="18"/>
  <c r="E11" i="18"/>
  <c r="E12" i="18"/>
  <c r="E13" i="18"/>
  <c r="G14" i="18"/>
  <c r="G16" i="18"/>
  <c r="G17" i="18"/>
  <c r="G18" i="18"/>
  <c r="E19" i="18"/>
  <c r="G20" i="18"/>
  <c r="E21" i="18"/>
  <c r="G22" i="18"/>
  <c r="E23" i="18"/>
  <c r="E24" i="18"/>
  <c r="E25" i="18"/>
  <c r="G26" i="18"/>
  <c r="E27" i="18"/>
  <c r="G28" i="18"/>
  <c r="E29" i="18"/>
  <c r="G30" i="18"/>
  <c r="E31" i="18"/>
  <c r="E32" i="18"/>
  <c r="G33" i="18"/>
  <c r="G34" i="18"/>
  <c r="E35" i="18"/>
  <c r="G36" i="18"/>
  <c r="E37" i="18"/>
  <c r="E39" i="18"/>
  <c r="E40" i="18"/>
  <c r="E41" i="18"/>
  <c r="G42" i="18"/>
  <c r="G7" i="18"/>
  <c r="C16" i="21"/>
  <c r="E16" i="21" s="1"/>
  <c r="C15" i="21"/>
  <c r="D15" i="21"/>
  <c r="E14" i="21"/>
  <c r="E11" i="5"/>
  <c r="E15" i="21" l="1"/>
  <c r="E8" i="46"/>
  <c r="G9" i="27"/>
  <c r="E25" i="73"/>
  <c r="E11" i="73"/>
  <c r="E24" i="73"/>
  <c r="E10" i="49"/>
  <c r="E7" i="7"/>
  <c r="E11" i="27"/>
  <c r="G15" i="27"/>
  <c r="E23" i="73"/>
  <c r="G8" i="27"/>
  <c r="H55" i="9"/>
  <c r="E8" i="73"/>
  <c r="E12" i="73"/>
  <c r="E20" i="70"/>
  <c r="E16" i="70"/>
  <c r="E12" i="70"/>
  <c r="E23" i="70"/>
  <c r="E19" i="70"/>
  <c r="E15" i="70"/>
  <c r="E11" i="70"/>
  <c r="E10" i="73"/>
  <c r="E14" i="73"/>
  <c r="E22" i="70"/>
  <c r="E18" i="70"/>
  <c r="E14" i="70"/>
  <c r="E13" i="73"/>
  <c r="E25" i="70"/>
  <c r="E21" i="70"/>
  <c r="E13" i="70"/>
  <c r="E34" i="70"/>
  <c r="E26" i="73"/>
  <c r="E17" i="7"/>
  <c r="E11" i="7"/>
  <c r="E13" i="7"/>
  <c r="E18" i="27"/>
  <c r="E8" i="49"/>
  <c r="E22" i="49"/>
  <c r="E18" i="49"/>
  <c r="E13" i="49"/>
  <c r="G18" i="7"/>
  <c r="E10" i="5"/>
  <c r="E42" i="18"/>
  <c r="E12" i="7"/>
  <c r="E16" i="27"/>
  <c r="E9" i="5"/>
  <c r="E8" i="47"/>
  <c r="E18" i="18"/>
  <c r="E9" i="70"/>
  <c r="E14" i="49"/>
  <c r="E9" i="49"/>
  <c r="E34" i="18"/>
  <c r="G55" i="9"/>
  <c r="E26" i="49"/>
  <c r="E9" i="46"/>
  <c r="E30" i="18"/>
  <c r="E10" i="18"/>
  <c r="G16" i="7"/>
  <c r="E13" i="27"/>
  <c r="E20" i="49"/>
  <c r="E7" i="46"/>
  <c r="E14" i="18"/>
  <c r="G8" i="7"/>
  <c r="G17" i="27"/>
  <c r="E21" i="49"/>
  <c r="E12" i="5"/>
  <c r="E8" i="5"/>
  <c r="E26" i="18"/>
  <c r="G13" i="7"/>
  <c r="G7" i="27"/>
  <c r="E35" i="70"/>
  <c r="E31" i="70"/>
  <c r="E23" i="49"/>
  <c r="E17" i="49"/>
  <c r="E11" i="49"/>
  <c r="E7" i="5"/>
  <c r="E14" i="5"/>
  <c r="E10" i="46"/>
  <c r="E7" i="47"/>
  <c r="E7" i="27"/>
  <c r="E8" i="70"/>
  <c r="E32" i="70"/>
  <c r="E24" i="49"/>
  <c r="E15" i="49"/>
  <c r="E10" i="7"/>
  <c r="E19" i="49"/>
  <c r="E38" i="18"/>
  <c r="E22" i="18"/>
  <c r="E9" i="7"/>
  <c r="E12" i="27"/>
  <c r="G18" i="27"/>
  <c r="E33" i="70"/>
  <c r="E38" i="70"/>
  <c r="E41" i="70"/>
  <c r="E47" i="70"/>
  <c r="E42" i="70"/>
  <c r="E40" i="70"/>
  <c r="E46" i="70"/>
  <c r="E49" i="70"/>
  <c r="E43" i="70"/>
  <c r="E39" i="70"/>
  <c r="E10" i="70"/>
  <c r="E30" i="70"/>
  <c r="E29" i="70"/>
  <c r="E48" i="70"/>
  <c r="E24" i="70"/>
  <c r="E26" i="70"/>
  <c r="E17" i="70"/>
  <c r="G14" i="27"/>
  <c r="G10" i="27"/>
  <c r="E15" i="7"/>
  <c r="G37" i="18"/>
  <c r="G25" i="18"/>
  <c r="E33" i="18"/>
  <c r="E17" i="18"/>
  <c r="G40" i="18"/>
  <c r="G8" i="18"/>
  <c r="G29" i="18"/>
  <c r="E9" i="18"/>
  <c r="G32" i="18"/>
  <c r="G24" i="18"/>
  <c r="G12" i="18"/>
  <c r="E7" i="18"/>
  <c r="E36" i="18"/>
  <c r="E28" i="18"/>
  <c r="E20" i="18"/>
  <c r="E16" i="18"/>
  <c r="G39" i="18"/>
  <c r="G35" i="18"/>
  <c r="G31" i="18"/>
  <c r="G27" i="18"/>
  <c r="G23" i="18"/>
  <c r="G19" i="18"/>
  <c r="G15" i="18"/>
  <c r="G11" i="18"/>
  <c r="G41" i="18"/>
  <c r="G21" i="18"/>
  <c r="G13" i="18"/>
  <c r="E15" i="18"/>
  <c r="G38" i="18"/>
  <c r="E13" i="5"/>
  <c r="E10" i="91"/>
  <c r="D8" i="91" l="1"/>
  <c r="C8" i="91"/>
  <c r="F8" i="91"/>
  <c r="G7" i="91"/>
  <c r="G9" i="91"/>
  <c r="G12" i="91"/>
  <c r="E9" i="91"/>
  <c r="E7" i="91"/>
  <c r="G11" i="91"/>
  <c r="E12" i="91"/>
  <c r="G10" i="91"/>
  <c r="E11" i="91"/>
  <c r="G8" i="91" l="1"/>
  <c r="E8" i="91"/>
  <c r="E7" i="23" l="1"/>
  <c r="E8" i="23"/>
  <c r="E9" i="23" l="1"/>
  <c r="E10" i="23"/>
  <c r="E16" i="33" l="1"/>
  <c r="E12" i="21" l="1"/>
  <c r="E8" i="33" l="1"/>
  <c r="E10" i="33"/>
  <c r="E12" i="33"/>
  <c r="E9" i="33"/>
  <c r="E10" i="21" l="1"/>
  <c r="E7" i="33"/>
  <c r="E9" i="21"/>
  <c r="E7" i="29" l="1"/>
  <c r="E13" i="33"/>
  <c r="E8" i="29"/>
  <c r="E7" i="61"/>
  <c r="E11" i="61"/>
  <c r="E10" i="61"/>
  <c r="E9" i="29" l="1"/>
  <c r="E8" i="21"/>
  <c r="E19" i="33" l="1"/>
  <c r="E7" i="50" l="1"/>
  <c r="E14" i="33"/>
  <c r="E12" i="61"/>
  <c r="E22" i="33"/>
  <c r="C8" i="61" l="1"/>
  <c r="E9" i="50"/>
  <c r="E7" i="21"/>
  <c r="E23" i="33"/>
  <c r="E11" i="33"/>
  <c r="E17" i="33"/>
  <c r="E9" i="61"/>
  <c r="E20" i="33" l="1"/>
  <c r="E15" i="33"/>
  <c r="E8" i="50"/>
  <c r="E18" i="33"/>
  <c r="D8" i="61"/>
  <c r="E7" i="54"/>
  <c r="E21" i="33"/>
  <c r="E24" i="33"/>
  <c r="E8" i="61" l="1"/>
  <c r="E11" i="21"/>
  <c r="E26" i="33" l="1"/>
  <c r="E25" i="33" l="1"/>
</calcChain>
</file>

<file path=xl/sharedStrings.xml><?xml version="1.0" encoding="utf-8"?>
<sst xmlns="http://schemas.openxmlformats.org/spreadsheetml/2006/main" count="974" uniqueCount="446">
  <si>
    <t>Total</t>
  </si>
  <si>
    <t>(d)</t>
  </si>
  <si>
    <t>(a-c)</t>
  </si>
  <si>
    <t>(b-d)</t>
  </si>
  <si>
    <t>TOTAL</t>
  </si>
  <si>
    <t xml:space="preserve"> </t>
  </si>
  <si>
    <t>TIER 1</t>
  </si>
  <si>
    <t>TIER 2</t>
  </si>
  <si>
    <t>Capital</t>
  </si>
  <si>
    <t>investors@caixabank.com</t>
  </si>
  <si>
    <t>BPI</t>
  </si>
  <si>
    <t>Stage 1</t>
  </si>
  <si>
    <t>Stage 2</t>
  </si>
  <si>
    <t>Stage 3</t>
  </si>
  <si>
    <t>Net Stable Funding Ratio (NSFR)</t>
  </si>
  <si>
    <t>MREL</t>
  </si>
  <si>
    <t>CET1</t>
  </si>
  <si>
    <t>LTV ≤ 40%</t>
  </si>
  <si>
    <t>40% &lt; LTV ≤ 60%</t>
  </si>
  <si>
    <t>60% &lt; LTV ≤ 80%</t>
  </si>
  <si>
    <t>LTV &gt; 80%</t>
  </si>
  <si>
    <t>+34 93 404 30 32</t>
  </si>
  <si>
    <t>ROE</t>
  </si>
  <si>
    <t>CaixaBank Group</t>
  </si>
  <si>
    <t>2. P&amp;L</t>
  </si>
  <si>
    <t>Investor Relations</t>
  </si>
  <si>
    <t>€ Million</t>
  </si>
  <si>
    <r>
      <t>ROE</t>
    </r>
    <r>
      <rPr>
        <vertAlign val="superscript"/>
        <sz val="14"/>
        <color rgb="FF000000"/>
        <rFont val="Calibri"/>
        <family val="2"/>
      </rPr>
      <t>(1)</t>
    </r>
  </si>
  <si>
    <r>
      <t>ROTE</t>
    </r>
    <r>
      <rPr>
        <vertAlign val="superscript"/>
        <sz val="14"/>
        <color rgb="FF000000"/>
        <rFont val="Calibri"/>
        <family val="2"/>
      </rPr>
      <t>(1)</t>
    </r>
  </si>
  <si>
    <r>
      <t>ROA</t>
    </r>
    <r>
      <rPr>
        <vertAlign val="superscript"/>
        <sz val="14"/>
        <color rgb="FF000000"/>
        <rFont val="Calibri"/>
        <family val="2"/>
      </rPr>
      <t>(1)</t>
    </r>
  </si>
  <si>
    <r>
      <t>RORWA</t>
    </r>
    <r>
      <rPr>
        <vertAlign val="superscript"/>
        <sz val="14"/>
        <color rgb="FF000000"/>
        <rFont val="Calibri"/>
        <family val="2"/>
      </rPr>
      <t>(1)</t>
    </r>
  </si>
  <si>
    <r>
      <t>VidaCaixa</t>
    </r>
    <r>
      <rPr>
        <b/>
        <vertAlign val="superscript"/>
        <sz val="14"/>
        <color rgb="FF000000"/>
        <rFont val="Calibri"/>
        <family val="2"/>
      </rPr>
      <t>(1)</t>
    </r>
  </si>
  <si>
    <t>1. Datos relevantes</t>
  </si>
  <si>
    <t>Variación</t>
  </si>
  <si>
    <t>2T23</t>
  </si>
  <si>
    <t>Variación trimestral</t>
  </si>
  <si>
    <r>
      <rPr>
        <b/>
        <sz val="15"/>
        <color rgb="FF00B0F0"/>
        <rFont val="Calibri"/>
        <family val="2"/>
        <scheme val="minor"/>
      </rPr>
      <t>1.1</t>
    </r>
    <r>
      <rPr>
        <sz val="15"/>
        <rFont val="Calibri"/>
        <family val="2"/>
        <scheme val="minor"/>
      </rPr>
      <t xml:space="preserve"> Datos relevantes</t>
    </r>
  </si>
  <si>
    <r>
      <rPr>
        <b/>
        <sz val="15"/>
        <color rgb="FF00B0F0"/>
        <rFont val="Calibri"/>
        <family val="2"/>
        <scheme val="minor"/>
      </rPr>
      <t>2.2</t>
    </r>
    <r>
      <rPr>
        <sz val="15"/>
        <rFont val="Calibri"/>
        <family val="2"/>
        <scheme val="minor"/>
      </rPr>
      <t xml:space="preserve">   P&amp;L (trimestral)</t>
    </r>
  </si>
  <si>
    <r>
      <rPr>
        <b/>
        <sz val="15"/>
        <color rgb="FF00B0F0"/>
        <rFont val="Calibri"/>
        <family val="2"/>
        <scheme val="minor"/>
      </rPr>
      <t>2.11</t>
    </r>
    <r>
      <rPr>
        <sz val="15"/>
        <rFont val="Calibri"/>
        <family val="2"/>
        <scheme val="minor"/>
      </rPr>
      <t xml:space="preserve"> Otros ingresos y gastos</t>
    </r>
  </si>
  <si>
    <r>
      <rPr>
        <b/>
        <sz val="15"/>
        <color rgb="FF00B0F0"/>
        <rFont val="Calibri"/>
        <family val="2"/>
        <scheme val="minor"/>
      </rPr>
      <t>2.13</t>
    </r>
    <r>
      <rPr>
        <sz val="15"/>
        <rFont val="Calibri"/>
        <family val="2"/>
        <scheme val="minor"/>
      </rPr>
      <t xml:space="preserve"> Pérdidas por deterioro</t>
    </r>
  </si>
  <si>
    <t>3. Balance</t>
  </si>
  <si>
    <r>
      <rPr>
        <b/>
        <sz val="15"/>
        <color rgb="FF00B0F0"/>
        <rFont val="Calibri"/>
        <family val="2"/>
        <scheme val="minor"/>
      </rPr>
      <t xml:space="preserve">3.3 </t>
    </r>
    <r>
      <rPr>
        <sz val="15"/>
        <rFont val="Calibri"/>
        <family val="2"/>
        <scheme val="minor"/>
      </rPr>
      <t xml:space="preserve">  ICOs</t>
    </r>
  </si>
  <si>
    <r>
      <rPr>
        <b/>
        <sz val="15"/>
        <color rgb="FF00B0F0"/>
        <rFont val="Calibri"/>
        <family val="2"/>
        <scheme val="minor"/>
      </rPr>
      <t xml:space="preserve">3.5 </t>
    </r>
    <r>
      <rPr>
        <sz val="15"/>
        <rFont val="Calibri"/>
        <family val="2"/>
        <scheme val="minor"/>
      </rPr>
      <t xml:space="preserve">  Calidad crediticia</t>
    </r>
  </si>
  <si>
    <r>
      <rPr>
        <b/>
        <sz val="15"/>
        <color rgb="FF00B0F0"/>
        <rFont val="Calibri"/>
        <family val="2"/>
        <scheme val="minor"/>
      </rPr>
      <t>3.8</t>
    </r>
    <r>
      <rPr>
        <sz val="15"/>
        <rFont val="Calibri"/>
        <family val="2"/>
        <scheme val="minor"/>
      </rPr>
      <t xml:space="preserve">   Solvencia</t>
    </r>
  </si>
  <si>
    <t>4. Segmentos de actividad</t>
  </si>
  <si>
    <r>
      <rPr>
        <b/>
        <sz val="15"/>
        <color rgb="FF00B0F0"/>
        <rFont val="Calibri"/>
        <family val="2"/>
        <scheme val="minor"/>
      </rPr>
      <t>4.5</t>
    </r>
    <r>
      <rPr>
        <sz val="15"/>
        <rFont val="Calibri"/>
        <family val="2"/>
        <scheme val="minor"/>
      </rPr>
      <t xml:space="preserve">   PL BPI </t>
    </r>
  </si>
  <si>
    <r>
      <rPr>
        <b/>
        <sz val="15"/>
        <color rgb="FF00B0F0"/>
        <rFont val="Calibri"/>
        <family val="2"/>
        <scheme val="minor"/>
      </rPr>
      <t>4.6</t>
    </r>
    <r>
      <rPr>
        <sz val="15"/>
        <rFont val="Calibri"/>
        <family val="2"/>
        <scheme val="minor"/>
      </rPr>
      <t xml:space="preserve">   Balance BPI</t>
    </r>
  </si>
  <si>
    <r>
      <rPr>
        <b/>
        <sz val="15"/>
        <color rgb="FF00B0F0"/>
        <rFont val="Calibri"/>
        <family val="2"/>
        <scheme val="minor"/>
      </rPr>
      <t xml:space="preserve">2.4  </t>
    </r>
    <r>
      <rPr>
        <sz val="15"/>
        <rFont val="Calibri"/>
        <family val="2"/>
        <scheme val="minor"/>
      </rPr>
      <t xml:space="preserve"> Ingresos core (trimestral)</t>
    </r>
  </si>
  <si>
    <r>
      <rPr>
        <b/>
        <sz val="15"/>
        <color rgb="FF00B0F0"/>
        <rFont val="Calibri"/>
        <family val="2"/>
        <scheme val="minor"/>
      </rPr>
      <t>2.5</t>
    </r>
    <r>
      <rPr>
        <sz val="15"/>
        <rFont val="Calibri"/>
        <family val="2"/>
        <scheme val="minor"/>
      </rPr>
      <t xml:space="preserve">   Rentab. sobre ATMs</t>
    </r>
  </si>
  <si>
    <r>
      <rPr>
        <b/>
        <sz val="15"/>
        <color rgb="FF00B0F0"/>
        <rFont val="Calibri"/>
        <family val="2"/>
        <scheme val="minor"/>
      </rPr>
      <t xml:space="preserve">2.6  </t>
    </r>
    <r>
      <rPr>
        <sz val="15"/>
        <rFont val="Calibri"/>
        <family val="2"/>
        <scheme val="minor"/>
      </rPr>
      <t xml:space="preserve"> Rendimientos y Cargas</t>
    </r>
  </si>
  <si>
    <r>
      <rPr>
        <b/>
        <sz val="15"/>
        <color rgb="FF00B0F0"/>
        <rFont val="Calibri"/>
        <family val="2"/>
        <scheme val="minor"/>
      </rPr>
      <t xml:space="preserve">2.7 </t>
    </r>
    <r>
      <rPr>
        <sz val="15"/>
        <rFont val="Calibri"/>
        <family val="2"/>
        <scheme val="minor"/>
      </rPr>
      <t xml:space="preserve">  Comisiones</t>
    </r>
  </si>
  <si>
    <r>
      <rPr>
        <b/>
        <sz val="15"/>
        <color rgb="FF00B0F0"/>
        <rFont val="Calibri"/>
        <family val="2"/>
        <scheme val="minor"/>
      </rPr>
      <t xml:space="preserve">2.14 </t>
    </r>
    <r>
      <rPr>
        <sz val="15"/>
        <rFont val="Calibri"/>
        <family val="2"/>
        <scheme val="minor"/>
      </rPr>
      <t>Ganancias/Pérdidas baja activos</t>
    </r>
  </si>
  <si>
    <r>
      <rPr>
        <b/>
        <sz val="15"/>
        <color rgb="FF00B0F0"/>
        <rFont val="Calibri"/>
        <family val="2"/>
        <scheme val="minor"/>
      </rPr>
      <t xml:space="preserve">2.12 </t>
    </r>
    <r>
      <rPr>
        <sz val="15"/>
        <rFont val="Calibri"/>
        <family val="2"/>
        <scheme val="minor"/>
      </rPr>
      <t>Gastos adm. y amortización</t>
    </r>
  </si>
  <si>
    <r>
      <rPr>
        <b/>
        <sz val="15"/>
        <color rgb="FF00B0F0"/>
        <rFont val="Calibri"/>
        <family val="2"/>
        <scheme val="minor"/>
      </rPr>
      <t>2.10</t>
    </r>
    <r>
      <rPr>
        <sz val="15"/>
        <rFont val="Calibri"/>
        <family val="2"/>
        <scheme val="minor"/>
      </rPr>
      <t xml:space="preserve"> ROF</t>
    </r>
  </si>
  <si>
    <r>
      <rPr>
        <b/>
        <sz val="15"/>
        <color rgb="FF00B0F0"/>
        <rFont val="Calibri"/>
        <family val="2"/>
        <scheme val="minor"/>
      </rPr>
      <t xml:space="preserve">2.9 </t>
    </r>
    <r>
      <rPr>
        <sz val="15"/>
        <rFont val="Calibri"/>
        <family val="2"/>
        <scheme val="minor"/>
      </rPr>
      <t xml:space="preserve">  Ingresos seguros</t>
    </r>
  </si>
  <si>
    <r>
      <rPr>
        <b/>
        <sz val="15"/>
        <color rgb="FF00B0F0"/>
        <rFont val="Calibri"/>
        <family val="2"/>
        <scheme val="minor"/>
      </rPr>
      <t xml:space="preserve">2.8 </t>
    </r>
    <r>
      <rPr>
        <sz val="15"/>
        <rFont val="Calibri"/>
        <family val="2"/>
        <scheme val="minor"/>
      </rPr>
      <t xml:space="preserve">  Ingresos cartera RV</t>
    </r>
  </si>
  <si>
    <r>
      <rPr>
        <b/>
        <sz val="15"/>
        <color rgb="FF00B0F0"/>
        <rFont val="Calibri"/>
        <family val="2"/>
        <scheme val="minor"/>
      </rPr>
      <t xml:space="preserve">3.7  </t>
    </r>
    <r>
      <rPr>
        <sz val="15"/>
        <rFont val="Calibri"/>
        <family val="2"/>
        <scheme val="minor"/>
      </rPr>
      <t xml:space="preserve"> Loan to value</t>
    </r>
  </si>
  <si>
    <r>
      <rPr>
        <b/>
        <sz val="15"/>
        <color rgb="FF00B0F0"/>
        <rFont val="Calibri"/>
        <family val="2"/>
        <scheme val="minor"/>
      </rPr>
      <t xml:space="preserve">3.6  </t>
    </r>
    <r>
      <rPr>
        <sz val="15"/>
        <rFont val="Calibri"/>
        <family val="2"/>
        <scheme val="minor"/>
      </rPr>
      <t xml:space="preserve"> Stages</t>
    </r>
  </si>
  <si>
    <r>
      <rPr>
        <b/>
        <sz val="15"/>
        <color rgb="FF00B0F0"/>
        <rFont val="Calibri"/>
        <family val="2"/>
        <scheme val="minor"/>
      </rPr>
      <t xml:space="preserve">3.4 </t>
    </r>
    <r>
      <rPr>
        <sz val="15"/>
        <rFont val="Calibri"/>
        <family val="2"/>
        <scheme val="minor"/>
      </rPr>
      <t xml:space="preserve">  Recursos de clientes</t>
    </r>
  </si>
  <si>
    <r>
      <rPr>
        <b/>
        <sz val="15"/>
        <color rgb="FF00B0F0"/>
        <rFont val="Calibri"/>
        <family val="2"/>
        <scheme val="minor"/>
      </rPr>
      <t xml:space="preserve">3.2   </t>
    </r>
    <r>
      <rPr>
        <sz val="15"/>
        <rFont val="Calibri"/>
        <family val="2"/>
        <scheme val="minor"/>
      </rPr>
      <t>Crédito a la clientela</t>
    </r>
  </si>
  <si>
    <r>
      <rPr>
        <b/>
        <sz val="15"/>
        <color rgb="FF00B0F0"/>
        <rFont val="Calibri"/>
        <family val="2"/>
        <scheme val="minor"/>
      </rPr>
      <t xml:space="preserve">3.1 </t>
    </r>
    <r>
      <rPr>
        <sz val="15"/>
        <rFont val="Calibri"/>
        <family val="2"/>
        <scheme val="minor"/>
      </rPr>
      <t xml:space="preserve">  Balance </t>
    </r>
  </si>
  <si>
    <r>
      <rPr>
        <b/>
        <sz val="15"/>
        <color rgb="FF00B0F0"/>
        <rFont val="Calibri"/>
        <family val="2"/>
        <scheme val="minor"/>
      </rPr>
      <t xml:space="preserve">4.2 </t>
    </r>
    <r>
      <rPr>
        <sz val="15"/>
        <rFont val="Calibri"/>
        <family val="2"/>
        <scheme val="minor"/>
      </rPr>
      <t xml:space="preserve">  PL Bancario y seguros</t>
    </r>
  </si>
  <si>
    <r>
      <rPr>
        <b/>
        <sz val="15"/>
        <color rgb="FF00B0F0"/>
        <rFont val="Calibri"/>
        <family val="2"/>
        <scheme val="minor"/>
      </rPr>
      <t>4.3</t>
    </r>
    <r>
      <rPr>
        <sz val="15"/>
        <rFont val="Calibri"/>
        <family val="2"/>
        <scheme val="minor"/>
      </rPr>
      <t xml:space="preserve">   Balance bancario y seguros</t>
    </r>
  </si>
  <si>
    <r>
      <rPr>
        <b/>
        <sz val="15"/>
        <color rgb="FF00B0F0"/>
        <rFont val="Calibri"/>
        <family val="2"/>
        <scheme val="minor"/>
      </rPr>
      <t xml:space="preserve">4.4 </t>
    </r>
    <r>
      <rPr>
        <sz val="15"/>
        <rFont val="Calibri"/>
        <family val="2"/>
        <scheme val="minor"/>
      </rPr>
      <t xml:space="preserve">  PL Aseguradora ia</t>
    </r>
  </si>
  <si>
    <r>
      <rPr>
        <b/>
        <sz val="15"/>
        <color rgb="FF00B0F0"/>
        <rFont val="Calibri"/>
        <family val="2"/>
        <scheme val="minor"/>
      </rPr>
      <t>4.7</t>
    </r>
    <r>
      <rPr>
        <sz val="15"/>
        <rFont val="Calibri"/>
        <family val="2"/>
        <scheme val="minor"/>
      </rPr>
      <t xml:space="preserve">   PL Centro Corporativo</t>
    </r>
  </si>
  <si>
    <r>
      <rPr>
        <b/>
        <sz val="15"/>
        <color rgb="FF00B0F0"/>
        <rFont val="Calibri"/>
        <family val="2"/>
        <scheme val="minor"/>
      </rPr>
      <t xml:space="preserve">4.8  </t>
    </r>
    <r>
      <rPr>
        <sz val="15"/>
        <rFont val="Calibri"/>
        <family val="2"/>
        <scheme val="minor"/>
      </rPr>
      <t xml:space="preserve"> Balance Centro Corporativo</t>
    </r>
  </si>
  <si>
    <t xml:space="preserve">                                      NOTAS</t>
  </si>
  <si>
    <t xml:space="preserve">                    AVISO LEGAL</t>
  </si>
  <si>
    <t>1.1 Datos relevantes del Grupo</t>
  </si>
  <si>
    <t>En millones de euros / %</t>
  </si>
  <si>
    <t>3T23</t>
  </si>
  <si>
    <t>1T23</t>
  </si>
  <si>
    <t>4T22</t>
  </si>
  <si>
    <t>3T22</t>
  </si>
  <si>
    <t>2T22</t>
  </si>
  <si>
    <t>1T22</t>
  </si>
  <si>
    <t>Margen de intereses</t>
  </si>
  <si>
    <t>Comisiones netas</t>
  </si>
  <si>
    <t>Ingresos core</t>
  </si>
  <si>
    <t>Margen bruto</t>
  </si>
  <si>
    <t>Gastos de administración y amortización recurrentes</t>
  </si>
  <si>
    <t>Margen de explotación</t>
  </si>
  <si>
    <t>Margen de explotación sin gastos extraordinarios</t>
  </si>
  <si>
    <t>Resultado atribuido al Grupo</t>
  </si>
  <si>
    <t>PRINCIPALES RATIOS (últimos 12 meses)</t>
  </si>
  <si>
    <r>
      <t>Ratio de eficiencia</t>
    </r>
    <r>
      <rPr>
        <vertAlign val="superscript"/>
        <sz val="14"/>
        <color rgb="FF000000"/>
        <rFont val="Calibri"/>
        <family val="2"/>
      </rPr>
      <t>(1)</t>
    </r>
    <r>
      <rPr>
        <sz val="14"/>
        <color rgb="FF000000"/>
        <rFont val="Calibri"/>
        <family val="2"/>
      </rPr>
      <t xml:space="preserve"> </t>
    </r>
  </si>
  <si>
    <r>
      <t>Ratio de eficiencia sin gastos extraordinarios</t>
    </r>
    <r>
      <rPr>
        <vertAlign val="superscript"/>
        <sz val="14"/>
        <color rgb="FF000000"/>
        <rFont val="Calibri"/>
        <family val="2"/>
      </rPr>
      <t>(1)</t>
    </r>
  </si>
  <si>
    <t>Coste del riesgo (últimos 12 meses)</t>
  </si>
  <si>
    <t xml:space="preserve">BALANCE </t>
  </si>
  <si>
    <r>
      <t>Activo Total</t>
    </r>
    <r>
      <rPr>
        <vertAlign val="superscript"/>
        <sz val="14"/>
        <color rgb="FF000000"/>
        <rFont val="Calibri"/>
        <family val="2"/>
      </rPr>
      <t>(1)</t>
    </r>
  </si>
  <si>
    <r>
      <t>Patrimonio neto</t>
    </r>
    <r>
      <rPr>
        <vertAlign val="superscript"/>
        <sz val="14"/>
        <color rgb="FF000000"/>
        <rFont val="Calibri"/>
        <family val="2"/>
      </rPr>
      <t>(1)</t>
    </r>
  </si>
  <si>
    <t>ACTIVIDAD</t>
  </si>
  <si>
    <r>
      <t>Recursos de clientes</t>
    </r>
    <r>
      <rPr>
        <vertAlign val="superscript"/>
        <sz val="14"/>
        <color rgb="FF000000"/>
        <rFont val="Calibri"/>
        <family val="2"/>
      </rPr>
      <t>(1)</t>
    </r>
  </si>
  <si>
    <t>Crédito a la clientela, bruto</t>
  </si>
  <si>
    <t>GESTIÓN DEL RIESGO</t>
  </si>
  <si>
    <t>Dudosos</t>
  </si>
  <si>
    <t>Ratio de morosidad</t>
  </si>
  <si>
    <t>Provisiones para insolvencias</t>
  </si>
  <si>
    <t>Cobertura de la morosidad</t>
  </si>
  <si>
    <t>Adjudicados netos disponibles para la venta</t>
  </si>
  <si>
    <t>LIQUIDEZ</t>
  </si>
  <si>
    <t>Activos líquidos totales</t>
  </si>
  <si>
    <t>Liquidity Coverage Ratio</t>
  </si>
  <si>
    <t xml:space="preserve">Loan to deposits </t>
  </si>
  <si>
    <t>SOLVENCIA</t>
  </si>
  <si>
    <t>Common  Equity Tier 1 (CET1)</t>
  </si>
  <si>
    <t>Tier 1</t>
  </si>
  <si>
    <t>Capital total</t>
  </si>
  <si>
    <t>Activos ponderados por riesgo (APR)</t>
  </si>
  <si>
    <t>Leverage Ratio</t>
  </si>
  <si>
    <t>ACCIÓN</t>
  </si>
  <si>
    <t>Cotización (€/acción)</t>
  </si>
  <si>
    <t>Capitalización bursátil</t>
  </si>
  <si>
    <r>
      <t>Valor teórico contable</t>
    </r>
    <r>
      <rPr>
        <vertAlign val="superscript"/>
        <sz val="14"/>
        <color rgb="FF000000"/>
        <rFont val="Calibri"/>
        <family val="2"/>
      </rPr>
      <t>(1)</t>
    </r>
    <r>
      <rPr>
        <sz val="14"/>
        <color rgb="FF000000"/>
        <rFont val="Calibri"/>
        <family val="2"/>
      </rPr>
      <t xml:space="preserve"> (€/acción) </t>
    </r>
  </si>
  <si>
    <r>
      <t>Valor teórico contable tangible</t>
    </r>
    <r>
      <rPr>
        <vertAlign val="superscript"/>
        <sz val="14"/>
        <color rgb="FF000000"/>
        <rFont val="Calibri"/>
        <family val="2"/>
      </rPr>
      <t>(1)</t>
    </r>
    <r>
      <rPr>
        <sz val="14"/>
        <color rgb="FF000000"/>
        <rFont val="Calibri"/>
        <family val="2"/>
      </rPr>
      <t xml:space="preserve"> (€/acción) </t>
    </r>
  </si>
  <si>
    <r>
      <t>Beneficio neto atrib. por acción</t>
    </r>
    <r>
      <rPr>
        <vertAlign val="superscript"/>
        <sz val="14"/>
        <color rgb="FF000000"/>
        <rFont val="Calibri"/>
        <family val="2"/>
      </rPr>
      <t>(1)</t>
    </r>
    <r>
      <rPr>
        <sz val="14"/>
        <color rgb="FF000000"/>
        <rFont val="Calibri"/>
        <family val="2"/>
      </rPr>
      <t xml:space="preserve">  (€/acción) (12 meses)</t>
    </r>
  </si>
  <si>
    <r>
      <t>PER</t>
    </r>
    <r>
      <rPr>
        <vertAlign val="superscript"/>
        <sz val="14"/>
        <color rgb="FF000000"/>
        <rFont val="Calibri"/>
        <family val="2"/>
      </rPr>
      <t>(1)</t>
    </r>
    <r>
      <rPr>
        <sz val="14"/>
        <color rgb="FF000000"/>
        <rFont val="Calibri"/>
        <family val="2"/>
      </rPr>
      <t xml:space="preserve"> (Precio / Beneficios; veces)</t>
    </r>
  </si>
  <si>
    <r>
      <t>P/ VTC tangible</t>
    </r>
    <r>
      <rPr>
        <vertAlign val="superscript"/>
        <sz val="14"/>
        <color rgb="FF000000"/>
        <rFont val="Calibri"/>
        <family val="2"/>
      </rPr>
      <t>(1)</t>
    </r>
    <r>
      <rPr>
        <sz val="14"/>
        <color rgb="FF000000"/>
        <rFont val="Calibri"/>
        <family val="2"/>
      </rPr>
      <t xml:space="preserve"> (valor cotización s/ valor contable tangible)</t>
    </r>
  </si>
  <si>
    <t>OTROS DATOS (número)</t>
  </si>
  <si>
    <t>Empleados</t>
  </si>
  <si>
    <r>
      <t>Oficinas</t>
    </r>
    <r>
      <rPr>
        <vertAlign val="superscript"/>
        <sz val="14"/>
        <color rgb="FF000000"/>
        <rFont val="Calibri"/>
        <family val="2"/>
      </rPr>
      <t>(2)</t>
    </r>
  </si>
  <si>
    <t xml:space="preserve">de las que: oficinas retail España </t>
  </si>
  <si>
    <t>Terminales de autoservicio</t>
  </si>
  <si>
    <t>Diciembre</t>
  </si>
  <si>
    <r>
      <rPr>
        <b/>
        <sz val="15"/>
        <color rgb="FF00B0F0"/>
        <rFont val="Calibri"/>
        <family val="2"/>
        <scheme val="minor"/>
      </rPr>
      <t xml:space="preserve">2.1 </t>
    </r>
    <r>
      <rPr>
        <sz val="15"/>
        <rFont val="Calibri"/>
        <family val="2"/>
        <scheme val="minor"/>
      </rPr>
      <t xml:space="preserve">  P&amp;L (interanual)</t>
    </r>
  </si>
  <si>
    <r>
      <rPr>
        <b/>
        <sz val="15"/>
        <color rgb="FF00B0F0"/>
        <rFont val="Calibri"/>
        <family val="2"/>
        <scheme val="minor"/>
      </rPr>
      <t>2.3</t>
    </r>
    <r>
      <rPr>
        <sz val="15"/>
        <rFont val="Calibri"/>
        <family val="2"/>
        <scheme val="minor"/>
      </rPr>
      <t xml:space="preserve">   Ingresos core (interanual)</t>
    </r>
  </si>
  <si>
    <t xml:space="preserve">En millones de euros </t>
  </si>
  <si>
    <t>Ingresos por dividendos</t>
  </si>
  <si>
    <t>Resultados de entidades valoradas por el método de la participación</t>
  </si>
  <si>
    <t>Resultado de operaciones financieras</t>
  </si>
  <si>
    <t>Resultado del servicio de seguro</t>
  </si>
  <si>
    <t>Otros ingresos y gastos de explotación</t>
  </si>
  <si>
    <t>Gastos extraordinarios</t>
  </si>
  <si>
    <t>Pérdidas por deterioro de activos financieros</t>
  </si>
  <si>
    <t>Otras dotaciones a provisiones</t>
  </si>
  <si>
    <t xml:space="preserve">Ganancias/pérdidas en baja de activos y otros </t>
  </si>
  <si>
    <t>Resultado antes de impuestos</t>
  </si>
  <si>
    <t>Impuesto sobre Sociedades</t>
  </si>
  <si>
    <t>Resultado después de impuestos</t>
  </si>
  <si>
    <t>Resultado atribuido a intereses minoritarios y otros</t>
  </si>
  <si>
    <t>2.1 Cuenta de Pérdidas y Ganancias: evolución interanual</t>
  </si>
  <si>
    <t>2.2 Cuenta de Pérdidas y Ganancias: evolución trimestral</t>
  </si>
  <si>
    <r>
      <rPr>
        <b/>
        <sz val="15"/>
        <color rgb="FF00B0F0"/>
        <rFont val="Calibri"/>
        <family val="2"/>
        <scheme val="minor"/>
      </rPr>
      <t xml:space="preserve">4.1  </t>
    </r>
    <r>
      <rPr>
        <sz val="15"/>
        <rFont val="Calibri"/>
        <family val="2"/>
        <scheme val="minor"/>
      </rPr>
      <t xml:space="preserve"> PL Segmentos</t>
    </r>
  </si>
  <si>
    <t>Margen Intereses</t>
  </si>
  <si>
    <t>Ingresos participadas de Bancaseguros</t>
  </si>
  <si>
    <t>Total ingresos core</t>
  </si>
  <si>
    <t>Var. %</t>
  </si>
  <si>
    <t>2.4 Ingresos core: Evolución trimestral</t>
  </si>
  <si>
    <r>
      <t>2.5 Rentabilidad sobre activos totales medios</t>
    </r>
    <r>
      <rPr>
        <b/>
        <vertAlign val="superscript"/>
        <sz val="24"/>
        <color rgb="FF00B0F0"/>
        <rFont val="Calibri"/>
        <family val="2"/>
        <scheme val="minor"/>
      </rPr>
      <t>(1)</t>
    </r>
  </si>
  <si>
    <t>Datos en %</t>
  </si>
  <si>
    <t>Ingresos por intereses</t>
  </si>
  <si>
    <t>Gastos por intereses</t>
  </si>
  <si>
    <t>Activos totales medios netos (en millones de euros)</t>
  </si>
  <si>
    <t>(1) Ingresos/Gastos del trimestre anualizados sobre activos totales medios del trimestre.</t>
  </si>
  <si>
    <r>
      <t>2.6 Rendimientos y cargas asimiladas trimestrales</t>
    </r>
    <r>
      <rPr>
        <b/>
        <vertAlign val="superscript"/>
        <sz val="24"/>
        <color rgb="FF00B0F0"/>
        <rFont val="Calibri"/>
        <family val="2"/>
        <scheme val="minor"/>
      </rPr>
      <t>(1)</t>
    </r>
  </si>
  <si>
    <t>S.medio</t>
  </si>
  <si>
    <t>R/C</t>
  </si>
  <si>
    <t>Tipo %</t>
  </si>
  <si>
    <t>Intermediarios financieros</t>
  </si>
  <si>
    <t xml:space="preserve">Cartera de créditos </t>
  </si>
  <si>
    <t>Valores representativos de deuda</t>
  </si>
  <si>
    <t>Otros activos con rendimiento</t>
  </si>
  <si>
    <t>Resto de activos</t>
  </si>
  <si>
    <t>Total activos medios</t>
  </si>
  <si>
    <t>Recursos de la actividad minorista</t>
  </si>
  <si>
    <t>Empréstitos institucionales y valores negociables</t>
  </si>
  <si>
    <t>Pasivos subordinados</t>
  </si>
  <si>
    <t>Otros pasivos con coste</t>
  </si>
  <si>
    <t>Resto de pasivos</t>
  </si>
  <si>
    <t>Total recursos medios</t>
  </si>
  <si>
    <t>Diferencial de la clientela (%)</t>
  </si>
  <si>
    <t>Diferencial de balance (%)</t>
  </si>
  <si>
    <t>2.7 Comisiones</t>
  </si>
  <si>
    <t>En millones de euros</t>
  </si>
  <si>
    <t>Comisiones bancarias, valores y otros</t>
  </si>
  <si>
    <t>Recurrentes</t>
  </si>
  <si>
    <t>Banca mayorista</t>
  </si>
  <si>
    <t>Comercialización de seguros</t>
  </si>
  <si>
    <t>Activos bajo gestión</t>
  </si>
  <si>
    <t>Fondos de inversión, carteras y sicav's</t>
  </si>
  <si>
    <t>2.8 Ingresos de la cartera de participadas</t>
  </si>
  <si>
    <t>Entidades valoradas por el método de la participación</t>
  </si>
  <si>
    <t>Ingresos de la cartera de participadas</t>
  </si>
  <si>
    <t>Negocio riesgo</t>
  </si>
  <si>
    <t>Negocio ahorro</t>
  </si>
  <si>
    <t>Negocio unit linked</t>
  </si>
  <si>
    <t>2.10 Resultado de operaciones financieras</t>
  </si>
  <si>
    <t>2.11 Otros ingresos y gastos de explotación</t>
  </si>
  <si>
    <t>Contribuciones y tasas</t>
  </si>
  <si>
    <t>Otros ingresos y gastos inmobiliarios (incluye IBI en 1T)</t>
  </si>
  <si>
    <t xml:space="preserve">Otros </t>
  </si>
  <si>
    <t>2.12 Margen bruto y gastos administración y amortización</t>
  </si>
  <si>
    <t xml:space="preserve">Margen Bruto </t>
  </si>
  <si>
    <t>Gastos de personal</t>
  </si>
  <si>
    <t>Gastos generales</t>
  </si>
  <si>
    <t>Amortizaciones</t>
  </si>
  <si>
    <t>Gastos administración y amortización recurrentes</t>
  </si>
  <si>
    <t>Ratio de eficiencia (%) (12 meses)</t>
  </si>
  <si>
    <t>Ratio de eficiencia sin extraordinarios (%) (12 meses)</t>
  </si>
  <si>
    <t>2.13 Pérdidas por deterioro de activos financieros y otras provisiones</t>
  </si>
  <si>
    <t>Dotaciones para insolvencias</t>
  </si>
  <si>
    <t>Pérdidas por deterioro de activos financieros y otras dotaciones a provisiones</t>
  </si>
  <si>
    <t>2.14 Ganancias / pérdidas en la baja de activos y otros</t>
  </si>
  <si>
    <t>Resultados inmobiliarios</t>
  </si>
  <si>
    <t>Otros</t>
  </si>
  <si>
    <t>Ganancias / pérdidas en baja de activos y otros</t>
  </si>
  <si>
    <t>3.1 Balance de situación consolidado del Grupo CaixaBank</t>
  </si>
  <si>
    <t>31 Dic. 2022</t>
  </si>
  <si>
    <t>Efectivo, saldos en efectivo en bancos centrales y otros depósitos a la vista</t>
  </si>
  <si>
    <t>Activos financieros mantenidos para negociar</t>
  </si>
  <si>
    <t>Activos financieros no destinados a negociación valorados obligatoriamente a valor razonable con cambios en resultados</t>
  </si>
  <si>
    <t>Instrumentos de patrimonio</t>
  </si>
  <si>
    <t>Préstamos y anticipos</t>
  </si>
  <si>
    <t>Activos financieros designados a valor razonable con cambios en resultados</t>
  </si>
  <si>
    <t>Activos financieros a valor razonable con cambios en otro resultado global</t>
  </si>
  <si>
    <t>Activos financieros a coste amortizado</t>
  </si>
  <si>
    <t>Entidades de crédito</t>
  </si>
  <si>
    <t>Clientela</t>
  </si>
  <si>
    <t>Derivados - contabilidad de coberturas</t>
  </si>
  <si>
    <t>Inversiones en negocios conjuntos y asociadas</t>
  </si>
  <si>
    <t>Activos por contratos de reaseguro</t>
  </si>
  <si>
    <t>Activos tangibles</t>
  </si>
  <si>
    <t>Activos intangibles</t>
  </si>
  <si>
    <t>Activos no corrientes y grupos enajenables de elementos que se han clasificado como mantenidos para la venta</t>
  </si>
  <si>
    <t>Resto activos</t>
  </si>
  <si>
    <t>Total activo</t>
  </si>
  <si>
    <t>Pasivo</t>
  </si>
  <si>
    <t>Pasivos financieros mantenidos para negociar</t>
  </si>
  <si>
    <t>Pasivos financieros designados a valor razonable con cambios en resultados</t>
  </si>
  <si>
    <t>Pasivos financieros a coste amortizado</t>
  </si>
  <si>
    <t>Depósitos de Bancos Centrales y Entidades de crédito</t>
  </si>
  <si>
    <t>Depósitos de la clientela</t>
  </si>
  <si>
    <t>Valores representativos de deuda emitidos</t>
  </si>
  <si>
    <t>Otros pasivos financieros</t>
  </si>
  <si>
    <t>Pasivos por contratos de seguros</t>
  </si>
  <si>
    <t>Provisiones</t>
  </si>
  <si>
    <t>Resto pasivos</t>
  </si>
  <si>
    <t>Patrimonio neto</t>
  </si>
  <si>
    <t>Intereses minoritarios</t>
  </si>
  <si>
    <t>Otro resultado global acumulado</t>
  </si>
  <si>
    <t xml:space="preserve">Total pasivo y patrimonio neto </t>
  </si>
  <si>
    <t>30.06.23</t>
  </si>
  <si>
    <t>31.03.23</t>
  </si>
  <si>
    <t>3.2 Distribución por segmentos del crédito a la clientela</t>
  </si>
  <si>
    <t>Créditos a particulares</t>
  </si>
  <si>
    <t>Adquisición vivienda</t>
  </si>
  <si>
    <t>Otras finalidades</t>
  </si>
  <si>
    <t>del que: Consumo</t>
  </si>
  <si>
    <t>Créditos a empresas</t>
  </si>
  <si>
    <t>Sector Público</t>
  </si>
  <si>
    <t>Del que:</t>
  </si>
  <si>
    <t>Crédito sano</t>
  </si>
  <si>
    <t>Fondo para insolvencias</t>
  </si>
  <si>
    <t>Crédito a la clientela, neto</t>
  </si>
  <si>
    <t>Riesgos contingentes</t>
  </si>
  <si>
    <r>
      <t>Crédito a la clientela, bruto</t>
    </r>
    <r>
      <rPr>
        <b/>
        <vertAlign val="superscript"/>
        <sz val="14"/>
        <color rgb="FFFFFFFF"/>
        <rFont val="Calibri"/>
        <family val="2"/>
      </rPr>
      <t>(1)</t>
    </r>
  </si>
  <si>
    <t>3.3 Detalle de financiación con garantía pública</t>
  </si>
  <si>
    <t>Importes dispuestos, en millones de euros</t>
  </si>
  <si>
    <t>España (ICO)</t>
  </si>
  <si>
    <t>3.4 Recursos de clientes</t>
  </si>
  <si>
    <t>Depósitos de clientes</t>
  </si>
  <si>
    <t>Ahorro a la vista</t>
  </si>
  <si>
    <t>Cesión temporal de activos y otros</t>
  </si>
  <si>
    <t>Recursos en balance</t>
  </si>
  <si>
    <t>Planes de pensiones</t>
  </si>
  <si>
    <t>Otras cuentas</t>
  </si>
  <si>
    <r>
      <t>Ahorro a plazo</t>
    </r>
    <r>
      <rPr>
        <vertAlign val="superscript"/>
        <sz val="14"/>
        <color rgb="FF000000"/>
        <rFont val="Calibri"/>
        <family val="2"/>
      </rPr>
      <t>(1)</t>
    </r>
  </si>
  <si>
    <r>
      <t>Pasivos por contratos de seguros</t>
    </r>
    <r>
      <rPr>
        <vertAlign val="superscript"/>
        <sz val="14"/>
        <color rgb="FF000000"/>
        <rFont val="Calibri"/>
        <family val="2"/>
      </rPr>
      <t>(2)</t>
    </r>
  </si>
  <si>
    <t>3.5 Movimiento de deudores dudosos</t>
  </si>
  <si>
    <t>Ratio de morosidad por segmentos</t>
  </si>
  <si>
    <t>del que Consumo</t>
  </si>
  <si>
    <t>Ratio morosidad (créditos + avales)</t>
  </si>
  <si>
    <t>Movimiento de deudores dudosos</t>
  </si>
  <si>
    <t>Saldo inicial del período</t>
  </si>
  <si>
    <t>Entradas en dudosos</t>
  </si>
  <si>
    <t>Salidas de dudosos</t>
  </si>
  <si>
    <t xml:space="preserve"> de los que: fallidos</t>
  </si>
  <si>
    <t>Saldo final del período</t>
  </si>
  <si>
    <r>
      <t>Movimiento del fondo para insolvencias</t>
    </r>
    <r>
      <rPr>
        <b/>
        <vertAlign val="superscript"/>
        <sz val="18"/>
        <color rgb="FF00B0F0"/>
        <rFont val="Calibri"/>
        <family val="2"/>
        <scheme val="minor"/>
      </rPr>
      <t>(1)</t>
    </r>
  </si>
  <si>
    <t>Utilizaciones y saneamientos</t>
  </si>
  <si>
    <t>Traspasos y otras variaciones</t>
  </si>
  <si>
    <t>Saldo final del periodo</t>
  </si>
  <si>
    <t>(1) Considerando créditos y riesgos contingentes.</t>
  </si>
  <si>
    <t>Refinanciaciones</t>
  </si>
  <si>
    <t>Particulares</t>
  </si>
  <si>
    <t xml:space="preserve">Empresas </t>
  </si>
  <si>
    <t>31.12.22</t>
  </si>
  <si>
    <t>3.6 Clasificación por STAGES del crédito bruto y provisión</t>
  </si>
  <si>
    <t>Exposición de la cartera</t>
  </si>
  <si>
    <t>Crédito</t>
  </si>
  <si>
    <t>Total crédito y riesgos contingentes</t>
  </si>
  <si>
    <r>
      <t>3.7 Distribución según porcentaje de Loan to value</t>
    </r>
    <r>
      <rPr>
        <b/>
        <vertAlign val="superscript"/>
        <sz val="24"/>
        <color rgb="FF00B0F0"/>
        <rFont val="Calibri"/>
        <family val="2"/>
        <scheme val="minor"/>
      </rPr>
      <t>(1)</t>
    </r>
  </si>
  <si>
    <t>(1) 'Loan to Value' calculado en base a las últimas tasaciones disponibles de acuerdo con los criterios establecidos en la Circular 4/2016.</t>
  </si>
  <si>
    <t>Importe bruto</t>
  </si>
  <si>
    <t>del que: Dudosos</t>
  </si>
  <si>
    <t>del que: dudosos</t>
  </si>
  <si>
    <t>3.8 Evolución y principales indicadores de solvencia</t>
  </si>
  <si>
    <t>Instrumentos CET1</t>
  </si>
  <si>
    <t>Fondos propios contables</t>
  </si>
  <si>
    <t>Reservas y otros</t>
  </si>
  <si>
    <t>Deducciones CET1</t>
  </si>
  <si>
    <t>Instrumentos AT1</t>
  </si>
  <si>
    <t>Deducciones AT1</t>
  </si>
  <si>
    <t>Instrumentos T2</t>
  </si>
  <si>
    <t>Deducciones T2</t>
  </si>
  <si>
    <t>CAPITAL TOTAL</t>
  </si>
  <si>
    <t>Otros instrumentos subordinados comp. MREL</t>
  </si>
  <si>
    <t>MREL subordinado</t>
  </si>
  <si>
    <t>Otros instrumentos computables MREL</t>
  </si>
  <si>
    <t>Activos ponderados por riesgo</t>
  </si>
  <si>
    <t>Ratio CET1</t>
  </si>
  <si>
    <t>Ratio Tier 1</t>
  </si>
  <si>
    <t>Ratio Capital Total</t>
  </si>
  <si>
    <t>Ratio MREL subordinada</t>
  </si>
  <si>
    <t>Ratio MREL</t>
  </si>
  <si>
    <t>Ratio CET1 individual</t>
  </si>
  <si>
    <t>Ratio Tier 1 individual</t>
  </si>
  <si>
    <t>Ratio Capital Total individual</t>
  </si>
  <si>
    <t>APRs individual</t>
  </si>
  <si>
    <t>Resultado individual</t>
  </si>
  <si>
    <t>Leverage ratio individual</t>
  </si>
  <si>
    <r>
      <t>Otros instrumentos de CET1</t>
    </r>
    <r>
      <rPr>
        <vertAlign val="superscript"/>
        <sz val="14"/>
        <color rgb="FF000000"/>
        <rFont val="Calibri"/>
        <family val="2"/>
      </rPr>
      <t>(1)</t>
    </r>
  </si>
  <si>
    <r>
      <t>Buffer MDA</t>
    </r>
    <r>
      <rPr>
        <vertAlign val="superscript"/>
        <sz val="14"/>
        <color rgb="FF404040"/>
        <rFont val="Calibri"/>
        <family val="2"/>
      </rPr>
      <t>(2)</t>
    </r>
  </si>
  <si>
    <r>
      <t>ADIs</t>
    </r>
    <r>
      <rPr>
        <vertAlign val="superscript"/>
        <sz val="14"/>
        <color rgb="FF404040"/>
        <rFont val="Calibri"/>
        <family val="2"/>
      </rPr>
      <t>(3)</t>
    </r>
  </si>
  <si>
    <r>
      <t>Buffer MDA individual</t>
    </r>
    <r>
      <rPr>
        <vertAlign val="superscript"/>
        <sz val="14"/>
        <color rgb="FF404040"/>
        <rFont val="Calibri"/>
        <family val="2"/>
      </rPr>
      <t>(2)</t>
    </r>
  </si>
  <si>
    <t>Bancario y Seguros</t>
  </si>
  <si>
    <t>Centro Corporativo</t>
  </si>
  <si>
    <t>Grupo</t>
  </si>
  <si>
    <t>Ingresos por dividendos y resultados de entidades valoradas por el método de la participación</t>
  </si>
  <si>
    <t>Pérdidas por deterioro activos financieros</t>
  </si>
  <si>
    <t>Ganancias/pérdidas en baja de activos y otros</t>
  </si>
  <si>
    <t xml:space="preserve">4.2 Negocio bancario y seguros - Cuenta de Pérdidas y Ganancias: evolución trimestral </t>
  </si>
  <si>
    <t>CUENTA DE PÉRDIDAS Y GANANCIAS</t>
  </si>
  <si>
    <t>DETALLES DE LA CUENTA DE PÉRDIDAS Y GANANCIAS</t>
  </si>
  <si>
    <t>Fondos de inversión, cartera y sicav's</t>
  </si>
  <si>
    <t>Planes de pensiones y otros</t>
  </si>
  <si>
    <t>INDICADORES FINANCIEROS</t>
  </si>
  <si>
    <t>Coste del riesgo (12 meses)</t>
  </si>
  <si>
    <r>
      <t>Ratio de eficiencia sin gastos extraordinarios (12 meses)</t>
    </r>
    <r>
      <rPr>
        <vertAlign val="superscript"/>
        <sz val="14"/>
        <color rgb="FF000000"/>
        <rFont val="Calibri"/>
        <family val="2"/>
        <scheme val="minor"/>
      </rPr>
      <t>(1)</t>
    </r>
  </si>
  <si>
    <r>
      <t>ROTE</t>
    </r>
    <r>
      <rPr>
        <vertAlign val="superscript"/>
        <sz val="14"/>
        <color rgb="FF000000"/>
        <rFont val="Calibri"/>
        <family val="2"/>
        <scheme val="minor"/>
      </rPr>
      <t>(2)</t>
    </r>
  </si>
  <si>
    <t>4.3 Negocio bancario y seguros - Balance</t>
  </si>
  <si>
    <t>BALANCE</t>
  </si>
  <si>
    <t>Activo</t>
  </si>
  <si>
    <t>Capital asignado</t>
  </si>
  <si>
    <t>CRÉDITOS</t>
  </si>
  <si>
    <t>Crédito a particulares</t>
  </si>
  <si>
    <t>Adquisición de vivienda</t>
  </si>
  <si>
    <t>Crédito a empresas</t>
  </si>
  <si>
    <t>Crédito a la clientela bruto</t>
  </si>
  <si>
    <t>del que: cartera sana</t>
  </si>
  <si>
    <t>de los que: dudosos</t>
  </si>
  <si>
    <t>Fondos para insolvencias</t>
  </si>
  <si>
    <t>Crédito a la clientela neto</t>
  </si>
  <si>
    <t>RECURSOS</t>
  </si>
  <si>
    <t>Recursos de la actividad de clientes</t>
  </si>
  <si>
    <t>Ahorro a plazo</t>
  </si>
  <si>
    <t>del que: Unit Link y otros</t>
  </si>
  <si>
    <t>Fondos de inversión, carteras y Sicav's</t>
  </si>
  <si>
    <t>Total recursos de clientes</t>
  </si>
  <si>
    <t>CALIDAD DE ACTIVO</t>
  </si>
  <si>
    <t>Ratio de morosidad (%)</t>
  </si>
  <si>
    <t>Ratio de cobertura de la morosidad (%)</t>
  </si>
  <si>
    <t>OTROS INDICADORES</t>
  </si>
  <si>
    <t>Clientes (millones)</t>
  </si>
  <si>
    <t>Clientes particulares vinculados (%)</t>
  </si>
  <si>
    <t>Oficinas</t>
  </si>
  <si>
    <t>de las que Retail</t>
  </si>
  <si>
    <t>4.4 Actividad aseguradora: evolución interanual</t>
  </si>
  <si>
    <r>
      <t>Margen de intereses</t>
    </r>
    <r>
      <rPr>
        <b/>
        <vertAlign val="superscript"/>
        <sz val="14"/>
        <color rgb="FF00B0F0"/>
        <rFont val="Calibri"/>
        <family val="2"/>
      </rPr>
      <t>(2)</t>
    </r>
  </si>
  <si>
    <r>
      <t>Comisiones netas</t>
    </r>
    <r>
      <rPr>
        <vertAlign val="superscript"/>
        <sz val="14"/>
        <color rgb="FF000000"/>
        <rFont val="Calibri"/>
        <family val="2"/>
      </rPr>
      <t>(2)</t>
    </r>
  </si>
  <si>
    <t>4.5 Cuenta de Pérdidas y Ganancias BPI</t>
  </si>
  <si>
    <t>Ratio de eficiencia sin gastos extraordinarios (12 meses)</t>
  </si>
  <si>
    <r>
      <t>ROE</t>
    </r>
    <r>
      <rPr>
        <vertAlign val="superscript"/>
        <sz val="14"/>
        <color rgb="FF000000"/>
        <rFont val="Calibri"/>
        <family val="2"/>
        <scheme val="minor"/>
      </rPr>
      <t>(1)</t>
    </r>
  </si>
  <si>
    <r>
      <t>ROTE sin aspectos singulares</t>
    </r>
    <r>
      <rPr>
        <vertAlign val="superscript"/>
        <sz val="14"/>
        <color rgb="FF000000"/>
        <rFont val="Calibri"/>
        <family val="2"/>
        <scheme val="minor"/>
      </rPr>
      <t>(1)</t>
    </r>
  </si>
  <si>
    <t>4.6 Balance BPI</t>
  </si>
  <si>
    <t>Pro-memoria</t>
  </si>
  <si>
    <t>(2) Corresponde a los seguros de BPI Vida e Pensoes que societariamente dependen de VidaCaixa, registrándose en el negocio bancario y seguros, pero que son comercializados por BPI.</t>
  </si>
  <si>
    <t>4.7 Centro corporativo - Cuenta de Pérdidas y Ganancias</t>
  </si>
  <si>
    <t>4.8 Centro corporativo: balance</t>
  </si>
  <si>
    <t>Participaciones (Activos financieros a valor razonable con cambios en otro resultado global e Inversiones en negocios conjuntos y asociadas) y otros</t>
  </si>
  <si>
    <t>Financiación intragrupo y otros pasivos</t>
  </si>
  <si>
    <t>del que: asociado a las participadas</t>
  </si>
  <si>
    <t>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t>
  </si>
  <si>
    <t>La finalidad de este documento es exclusivamente informativa y no pretende prestar un servicio de asesoramiento financiero ni debe entenderse de ningún modo como una oferta de venta, intercambio, adquisición o invitación para adquirir cualquier clase de valores, producto o servicios financieros de CaixaBank, S.A. (en lo sucesivo indistintamente “CaixaBank” o “la Compañía”) o de cualquier otra de las sociedades mencionadas en él. Toda persona que en cualquier momento adquiera un valor debe hacerlo únicamente en base a su propio juicio y/o por la idoneidad del valor para su propósito y ello exclusivamente sobre la base de la información pública contenida en la documentación elaborada y registrada por el emisor en el contexto de la oferta o emisión de valores concreta de la que se trate, habiendo recibido el asesoramiento profesional correspondiente, si lo considera necesario o apropiado según las circunstancias, y no basándose en la información contenida en este documento.</t>
  </si>
  <si>
    <t>Se advierte expresamente de que este documento contiene datos suministrados por terceros considerados fuentes de información fiables generalmente, si bien no se ha comprobado su exactitud. Ninguno de los administradores, directores o empleados de la Compañía está obligado, ya sea implícita o expresamente, a garantizar que estos contenidos sean exactos, precisos, íntegros o completos, ni a mantenerlos actualizados o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</si>
  <si>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Este documento no ha sido objeto de aprobación o registro por parte de la Comisión Nacional del Mercado de Valores (“CNMV”) ni de ninguna otra autoridad en otra jurisdicción. En todo caso, se encuentra sometido al derecho español aplicable en el momento de su elaboración y, en particular, se hace constar que no va dirigido a ninguna persona física o jurídica localizada en otras jurisdicciones, donde puede no adecuarse a las normas imperativas o a los requisitos legales que resulten de obligada observación.</t>
  </si>
  <si>
    <t>Sin perjuicio del régimen legal o del resto de limitaciones impuestas por el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 en estos casos.</t>
  </si>
  <si>
    <t>Aviso legal</t>
  </si>
  <si>
    <t>Notas</t>
  </si>
  <si>
    <t>Septiembre</t>
  </si>
  <si>
    <t>(1) Para la correcta interpretación deben tenerse en cuenta los siguientes aspectos:
&gt; De acuerdo con la normativa contable, los ingresos derivados de la aplicación de tipos negativos se imputan según su naturaleza. La rúbrica de ‘intermediarios financieros’ del activo recoge, en 2022,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del activo. Sólo el neto entre ingresos y gastos de ambas rúbricas tiene significación económica.
&gt; Los epígrafes de 'Otros activos con rendimiento' y 'Otros pasivos con coste' recogen, principalmente, la actividad aseguradora de vida ahorro del Grupo. El Margen de intereses recoge, principalmente, el rendimiento neto de activos del negocio de seguros mantenidos para el pago de prestaciones corrientes, así como el margen financiero del Grupo para los productos de ahorro a corto plazo. Asimismo, recoge los ingresos de los activos financieros afectos al negocio de seguros, si bien se registra al mismo tiempo un gasto por intereses que recoge la capitalización de los nuevos pasivos de seguros a un tipo de interés muy similar a la tasa de rendimiento de adquisición de los activos. La diferencia entre dichos ingresos y gastos es poco significativa.
&gt;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t>
  </si>
  <si>
    <r>
      <t>Planes de pensiones y otros</t>
    </r>
    <r>
      <rPr>
        <vertAlign val="superscript"/>
        <sz val="14"/>
        <color rgb="FF000000"/>
        <rFont val="Calibri"/>
        <family val="2"/>
        <scheme val="minor"/>
      </rPr>
      <t>1</t>
    </r>
  </si>
  <si>
    <t>2.9 Resultado del servicio de seguro</t>
  </si>
  <si>
    <t>30.09.23</t>
  </si>
  <si>
    <r>
      <t>31.12.22</t>
    </r>
    <r>
      <rPr>
        <b/>
        <vertAlign val="superscript"/>
        <sz val="14"/>
        <color rgb="FF00B0F0"/>
        <rFont val="Calibri"/>
        <family val="2"/>
      </rPr>
      <t>1</t>
    </r>
  </si>
  <si>
    <t>(1) Corresponde al importe de crédito dispuesto por los clientes.</t>
  </si>
  <si>
    <t>30 Sep. 2023</t>
  </si>
  <si>
    <t>4.1 Cuenta de Pérdidas y Ganancias del Grupo CaixaBank por segmentos de negocio</t>
  </si>
  <si>
    <t>2.3 Ingresos core: Evolución interanual</t>
  </si>
  <si>
    <t>(a)</t>
  </si>
  <si>
    <t>(b)</t>
  </si>
  <si>
    <t>(c)</t>
  </si>
  <si>
    <t>Fondos Propios</t>
  </si>
  <si>
    <r>
      <t>Contratos de seguros comercializados</t>
    </r>
    <r>
      <rPr>
        <vertAlign val="superscript"/>
        <sz val="9.8000000000000007"/>
        <color rgb="FF000000"/>
        <rFont val="Calibri"/>
        <family val="2"/>
      </rPr>
      <t>2</t>
    </r>
  </si>
  <si>
    <t>Comisiones + Ingresos de seguros</t>
  </si>
  <si>
    <r>
      <t>RESULTADOS</t>
    </r>
    <r>
      <rPr>
        <b/>
        <vertAlign val="superscript"/>
        <sz val="9.8000000000000007"/>
        <color theme="0"/>
        <rFont val="Calibri"/>
        <family val="2"/>
      </rPr>
      <t>(1)</t>
    </r>
  </si>
  <si>
    <t>(1) Visión societaria de Grupo VidaCaixa previa a ajustes de consolidación en CaixaBank. En 2023 se incluyen los resultados por integración global del 100% de Sa Nostra Vida, adquirida a finales de Diciembre de 2022 (el 81,3% adquirida a Caser y el 18,7 % restante corresponde a la participación que ostentaba CaixaBank de forma directa post fusión), previamente recogidos en resultados de entidades valoradas por el método de la participación.
(2) En mayo Vidacaixa formalizó la compra de Bankia Mediación incorporando un resultado acumulado en el primer semestre de 2023 de 1 millón de euros.</t>
  </si>
  <si>
    <t>4T23</t>
  </si>
  <si>
    <t>4T23/4T22         % i.a</t>
  </si>
  <si>
    <t>4T23/3T23         % i.t</t>
  </si>
  <si>
    <r>
      <t>2022</t>
    </r>
    <r>
      <rPr>
        <b/>
        <vertAlign val="superscript"/>
        <sz val="14"/>
        <color rgb="FF00B0F0"/>
        <rFont val="Calibri"/>
        <family val="2"/>
      </rPr>
      <t>(1)</t>
    </r>
  </si>
  <si>
    <t>31.12.23</t>
  </si>
  <si>
    <r>
      <t>Adquisición vivienda</t>
    </r>
    <r>
      <rPr>
        <vertAlign val="superscript"/>
        <sz val="9.8000000000000007"/>
        <color rgb="FF000000"/>
        <rFont val="Calibri"/>
        <family val="2"/>
      </rPr>
      <t>1</t>
    </r>
  </si>
  <si>
    <r>
      <t>Otras finalidades</t>
    </r>
    <r>
      <rPr>
        <vertAlign val="superscript"/>
        <sz val="9.8000000000000007"/>
        <color rgb="FF000000"/>
        <rFont val="Calibri"/>
        <family val="2"/>
      </rPr>
      <t>1</t>
    </r>
  </si>
  <si>
    <r>
      <t>del que: Consumo</t>
    </r>
    <r>
      <rPr>
        <vertAlign val="superscript"/>
        <sz val="9.8000000000000007"/>
        <color rgb="FF000000"/>
        <rFont val="Calibri"/>
        <family val="2"/>
      </rPr>
      <t>1</t>
    </r>
  </si>
  <si>
    <r>
      <t>Créditos a empresas</t>
    </r>
    <r>
      <rPr>
        <b/>
        <vertAlign val="superscript"/>
        <sz val="9.8000000000000007"/>
        <color rgb="FF00B0F0"/>
        <rFont val="Calibri"/>
        <family val="2"/>
      </rPr>
      <t>1</t>
    </r>
  </si>
  <si>
    <t xml:space="preserve">(1) A raíz de un análisis en profundidad de la cartera crediticia, se ha mejorado la segmentación y asignación específica de ciertas partidas no inventariadas, dando lugar a reclasificaciones esencialmente desde Empresas hacia Particulares (adquisición </t>
  </si>
  <si>
    <t xml:space="preserve">vivienda y consumo). Las cifras reclasificadas por segmento a diciembre de 2022 son -1.087 millones de euros de créditos a empresas, +1.083 millones de créditos a particulares (818 adquisición vivienda y 265 otras finalidades) y +3 sector público. </t>
  </si>
  <si>
    <t>Se han reexpresado las cifras de cierre anteriores para permitir la comparabilidad en la evolución de la cartera crediticia por segmentos.</t>
  </si>
  <si>
    <r>
      <t>del que: Unit Link y otros</t>
    </r>
    <r>
      <rPr>
        <i/>
        <vertAlign val="superscript"/>
        <sz val="14"/>
        <color rgb="FF000000"/>
        <rFont val="Calibri"/>
        <family val="2"/>
      </rPr>
      <t>(3)</t>
    </r>
  </si>
  <si>
    <t>(1) Incluye empréstitos retail por importe de 1.433 millones a 31 de diciembre de 2023 (1.443 millones a 30 de septiembre de 2023 y 1.309 millones a 31 de diciembre de 2022).
(2) No incluye la corrección del componente financiero por actualización del pasivo bajo NIIF 17, a excepción de los Unit Linked y Renta Vitalicia Inversión Flexible (parte gestionada).
(3) Incorpora la corrección del componente financiero por actualización del pasivo bajo NIIF 17 correspondientes a Unit Linked y Renta Vitalicia Inversión Flexible (parte gestionada).</t>
  </si>
  <si>
    <t>31 Dic. 2023</t>
  </si>
  <si>
    <t>Enero - Diciembre</t>
  </si>
  <si>
    <t>(1) La información financiera publicada para 2022 se ha reexpresado de conformidad con la NIIF 17 / NIIF 9. 
(2) No incluye sucursales fuera de España y Portugal ni oficinas de representación.</t>
  </si>
  <si>
    <t xml:space="preserve">(1) Corresponde a la cuenta de resultados de 2022 reexpresada tras la entrada en vigor de NIIF17 y NIIF9. </t>
  </si>
  <si>
    <t>(1) Otros corresponde, esencialmente, a comisiones por unit linked de BPI Vida e Pensoes que, dada su reducida componente de riesgo se rigen bajo NIIF9 y no han sido reclasificadas hacia Resultado del
servicio de seguro (7 millones en el 4T23, 7 millones en el 3T23, 8 millones en 2T23 y 7 millones de euros en 1T23).</t>
  </si>
  <si>
    <t xml:space="preserve">(1) Balance de apertura a 1 de enero de 2023 presentado a efectos comparativos tras aplicar NIIF17 / NIIF9. </t>
  </si>
  <si>
    <t xml:space="preserve">(1) La información financiera publicada en 2022 ha sido reexpresada de acuerdo a NIIF17 / NIIF9. </t>
  </si>
  <si>
    <t>(1) A raíz de un análisis en profundidad de la cartera crediticia, se ha mejorado la segmentación y asignación específica de ciertas partidas no inventariadas, dando lugar a reclasificaciones esencialmente desde Empresas hacia Particulares (adquisición vivienda y consumo). Se han reexpresado las cifras para permitir la comparabilidad.</t>
  </si>
  <si>
    <t>(2) En el mes de abril de 2023 se materializó la venta por parte de Banco BPI de su participación en BPI Suisse a CaixaBank Wealth Management Luxembourg (filial 100% de CaixaBank S.A). La referida operación provoca que en la visión segmentos de negocio el saldo a partir de abril de 2023 aumentara en 1.017 MM€ procedente del segmento BPI.</t>
  </si>
  <si>
    <r>
      <t>Otras finalidades</t>
    </r>
    <r>
      <rPr>
        <vertAlign val="superscript"/>
        <sz val="12"/>
        <color rgb="FF000000"/>
        <rFont val="Calibri"/>
        <family val="2"/>
      </rPr>
      <t>1</t>
    </r>
  </si>
  <si>
    <r>
      <t>Adquisición de vivienda</t>
    </r>
    <r>
      <rPr>
        <vertAlign val="superscript"/>
        <sz val="12"/>
        <color rgb="FF000000"/>
        <rFont val="Calibri"/>
        <family val="2"/>
      </rPr>
      <t>1</t>
    </r>
  </si>
  <si>
    <r>
      <t>del que: Consumo</t>
    </r>
    <r>
      <rPr>
        <vertAlign val="superscript"/>
        <sz val="12"/>
        <color rgb="FF000000"/>
        <rFont val="Calibri"/>
        <family val="2"/>
      </rPr>
      <t>1</t>
    </r>
  </si>
  <si>
    <r>
      <t>Crédito a empresas</t>
    </r>
    <r>
      <rPr>
        <b/>
        <vertAlign val="superscript"/>
        <sz val="12"/>
        <color rgb="FF00B0F0"/>
        <rFont val="Calibri"/>
        <family val="2"/>
      </rPr>
      <t>1</t>
    </r>
  </si>
  <si>
    <r>
      <t>Sector Público</t>
    </r>
    <r>
      <rPr>
        <b/>
        <vertAlign val="superscript"/>
        <sz val="12"/>
        <color rgb="FF00B0F0"/>
        <rFont val="Calibri"/>
        <family val="2"/>
      </rPr>
      <t>1</t>
    </r>
  </si>
  <si>
    <r>
      <t>Sector Público</t>
    </r>
    <r>
      <rPr>
        <b/>
        <vertAlign val="superscript"/>
        <sz val="9.8000000000000007"/>
        <color rgb="FF00B0F0"/>
        <rFont val="Calibri"/>
        <family val="2"/>
      </rPr>
      <t>1</t>
    </r>
  </si>
  <si>
    <t>(1) Ratios 12 meses. Para el cálculo de ROTE y ROE se deduce el cupón de la parte de la emisión AT1 asignado a este negocio.</t>
  </si>
  <si>
    <t>(1) En el mes de abril de 2023 se materializó la venta por parte de Banco BPI de su participación en BPI Suisse a CaixaBank Wealth Management Luxembourg (filial 100% de CaixaBank S.A). La referida operación provocó que en la visión segmentos de negocio el saldo en abril de 2023 disminuyera por el traspaso de 1.017 MM€ hacia el segmento Negocio bancario y seguros.</t>
  </si>
  <si>
    <r>
      <t xml:space="preserve">12M  </t>
    </r>
    <r>
      <rPr>
        <sz val="18"/>
        <color theme="1" tint="0.249977111117893"/>
        <rFont val="Symbol"/>
        <family val="1"/>
        <charset val="2"/>
      </rPr>
      <t>ç</t>
    </r>
    <r>
      <rPr>
        <sz val="14.4"/>
        <color theme="1" tint="0.249977111117893"/>
        <rFont val="Calibri"/>
        <family val="2"/>
      </rPr>
      <t xml:space="preserve"> </t>
    </r>
    <r>
      <rPr>
        <sz val="18"/>
        <color theme="1" tint="0.249977111117893"/>
        <rFont val="Calibri"/>
        <family val="2"/>
        <scheme val="minor"/>
      </rPr>
      <t>4T 2023</t>
    </r>
  </si>
  <si>
    <r>
      <t>Nota general:</t>
    </r>
    <r>
      <rPr>
        <sz val="8"/>
        <color rgb="FF939393"/>
        <rFont val="OpenSans-Semibold"/>
      </rPr>
      <t xml:space="preserve"> </t>
    </r>
    <r>
      <rPr>
        <sz val="8"/>
        <color rgb="FF939393"/>
        <rFont val="OpenSans-Light"/>
      </rPr>
      <t>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</si>
  <si>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los administradores del Grupo.</t>
  </si>
  <si>
    <r>
      <t xml:space="preserve">De acuerdo a las Directrices sobre Medidas Alternativas del Rendimiento (MAR) publicadas por la </t>
    </r>
    <r>
      <rPr>
        <b/>
        <i/>
        <sz val="8"/>
        <color rgb="FF939393"/>
        <rFont val="OpenSans-SemiboldItalic"/>
      </rPr>
      <t xml:space="preserve">European Securities and Markets Authority </t>
    </r>
    <r>
      <rPr>
        <b/>
        <sz val="8"/>
        <color rgb="FF939393"/>
        <rFont val="OpenSans-Semibold"/>
      </rPr>
      <t>el 5 de octubre de 2015</t>
    </r>
    <r>
      <rPr>
        <sz val="8"/>
        <color rgb="FF939393"/>
        <rFont val="OpenSans-Semibold"/>
      </rPr>
      <t xml:space="preserve"> </t>
    </r>
    <r>
      <rPr>
        <sz val="8"/>
        <color rgb="FF939393"/>
        <rFont val="OpenSans-Light"/>
      </rPr>
      <t>(ESMA/2015/1415) se adjunta, en los anexos, la definición de ciertas medidas financieras alternativas y, en su caso, la conciliación con las partidas correspondientes de los Estados Financieros del período correspondiente.</t>
    </r>
  </si>
  <si>
    <t>Este documento puede contener manifestaciones sobre previsiones y estimaciones sobre negocios y rentabilidades futuras, tanto de naturaleza financiera como extrafinanciera (tales como objetivos de desempeño en materia ambiental, social o de gobernanza (“ASG”), particularmente en relación con la información relativa a inversiones y sociedades participadas, elaborada fundamentalmente sobre la base de estimaciones realizadas por la Compañía. Estas previsiones y estimaciones representan los juicios actuales de la Compañía sobre expectativas futuras de negocios, pero determinados riesgos, incertidumbres y otros factores relevantes podrían conllevar que los resultados fueran sustancialmente diferentes de los esperados. Estos factores, entre otros, hacen referencia a la situación del mercado, cuestiones de orden macroeconómico, directrices regulatorias y gubernamentales, movimientos en los mercados bursátiles nacionales e internacionales, tipos de cambio y tipos de interés, cambios en la posición financiera de nuestros clientes, deudores o contrapartes, así como nuestra capacidad para satisfacer las expectativas u obligaciones en materia ASG, que podrán depender en gran medida de actuaciones de terceros, como por ejemplo nuestros objetivos de descarbonización, etc. Estos elementos, junto con los factores de riesgo indicados en informes pasados o futuros, podrían afectar adversamente a nuestro negocio y al comportamiento y resultados descritos incluidos los objetivos de desempeño en materia ASG pueden diferir sustancialmente. Otras variables desconocidas o imprevisibles, o en las que exista incertidumbre sobre su evolución y/o sus potenciales impactos, pueden hacer que los resultados difieran materialmente de aquéllos descritos en las previsiones y estimaciones.</t>
  </si>
  <si>
    <t xml:space="preserve">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como en el caso concreto de Banco Portugués de Investimento (“BPI”), por lo que los datos contenidos en el presente documento pueden no coincidir en algunos aspectos con la información financiera publicada por dicha entidad. </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</si>
  <si>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5 de octubre de 2015 (ESMA/2015/1415)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Se ruega consultar el apartado correspondiente del informe en el que se recoge el detalle de las MAR utilizadas, así como para la conciliación de ciertos indicadores de gestión con los indicadores presentados en los estados financieros consolidados elaborados bajo las NIIF. Señalar que el Grupo, desde 1 de enero de 2023, ha aplicado la NIIF 17 “Contratos de Seguro” y la NIIF 9 “Instrumentos Financieros” a los activos y pasivos afectos al negocio asegurador, en base a lo cual ha procedido a reexpresar la cuenta de resultados del ejercicio 2022 y el balance de situación a 31 de diciembre de 2022 a efectos comparativos. El Grupo considera también los requerimientos de NIIF 9, norma contable que ya venía aplicando al negocio bancario para el registro y medición de sus activos y pasivos financieros. En el segundo trimestre, tras disponer de una información más detallada, se ha reestimado la información financiera publicada en el Informe de Actividad y Resultados del primer trimestre de 2023 (OIR de 5 de mayo de 2023). Ver ‘Aspectos relevantes del semestre’ y capítulo ‘Reexpresión NIIF 17 y NIIF 9’.</t>
  </si>
  <si>
    <t>Los datos correspondientes a septiembre de 2023 han sido actualizados con la última información oficial.
(1) Incluye, principalmente, la previsión de dividendos, el importe total del programa de recompra de acciones finalizado en enero 2024 (500 millones de euros), el ajuste transitorio IFRS9 y los OCIs.
(2) Buffer MDA (importe máximo distribuible): nivel de capital por debajo del cual existen limitaciones al pago de dividendos, a la retribución variable y al pago de intereses a los titulares de valores de capital de nivel 1 adicional. Se define como los requerimientos de capital de Pilar 1 + Pilar 2 + colchones de capital + posibles déficits de AT1 y T2. Aplica el menor entre el individual y el consolidado.
(3) No incluye prima de emisión.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</si>
</sst>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164" formatCode="_(* #,##0.00_);_(* \(#,##0.00\);_(* &quot;-&quot;??_);_(@_)"/>
    <numFmt numFmtId="165" formatCode="_-* #,##0.00\ _€_-;\-* #,##0.00\ _€_-;_-* &quot;-&quot;??\ _€_-;_-@_-"/>
    <numFmt numFmtId="166" formatCode="#,##0_)\ ;\(#,##0\)\ ;#,###_)\ "/>
    <numFmt numFmtId="167" formatCode="_-* #,##0.00\ [$€-1]_-;\-* #,##0.00\ [$€-1]_-;_-* &quot;-&quot;??\ [$€-1]_-"/>
    <numFmt numFmtId="168" formatCode="#,##0_);\(#,##0\);#,###_)"/>
    <numFmt numFmtId="169" formatCode="#,##0_)\ ;\(#,##0\)\ ;#,##0_)\ "/>
    <numFmt numFmtId="170" formatCode="#,##0.0_)\ ;\(#,##0.0\)\ ;#,###.0_)\ "/>
    <numFmt numFmtId="171" formatCode="dd\.mm\.yy"/>
    <numFmt numFmtId="172" formatCode="dd\.mm\.yyyy"/>
    <numFmt numFmtId="173" formatCode="#0;&quot;-&quot;#0;#0;_(@_)"/>
    <numFmt numFmtId="174" formatCode="#,##0;\(#,##0\);#,##0;_(@_)"/>
    <numFmt numFmtId="175" formatCode="#,##0.0_)%;\(#,##0.0\)%;&quot;—&quot;_)\%;_(@_)"/>
    <numFmt numFmtId="176" formatCode="#,##0.0%;&quot;-&quot;#,##0.0%;&quot;—&quot;\%;_(@_)"/>
    <numFmt numFmtId="177" formatCode="#,##0.0;\(#,##0.0\);&quot;—&quot;;_(@_)"/>
    <numFmt numFmtId="178" formatCode="#,##0.0_)%;\(#,##0.0\)%;#,##0.0_)%;_(@_)"/>
    <numFmt numFmtId="179" formatCode="#,##0.00%;&quot;-&quot;#,##0.00%;&quot;—&quot;\%;_(@_)"/>
    <numFmt numFmtId="180" formatCode="#,##0.00;\(#,##0.00\);&quot;—&quot;;_(@_)"/>
    <numFmt numFmtId="181" formatCode="#,##0.00_)%;\(#,##0.00\)%;#,##0.00_)%;_(@_)"/>
    <numFmt numFmtId="182" formatCode="#,##0;&quot;-&quot;#,##0;#,##0;_(@_)"/>
    <numFmt numFmtId="183" formatCode="#0.0%;&quot;-&quot;#0.0%;#0.0%;_(@_)"/>
    <numFmt numFmtId="184" formatCode="#,##0.0;\(#,##0.0\);#,##0.0;_(@_)"/>
    <numFmt numFmtId="185" formatCode="#0%;&quot;-&quot;#0%;#0%;_(@_)"/>
    <numFmt numFmtId="186" formatCode="#,##0_)%;\(#,##0\)%;#,##0_)%;_(@_)"/>
    <numFmt numFmtId="187" formatCode="* #,##0.00;* \(#,##0.00\);* &quot;—&quot;;_(@_)"/>
    <numFmt numFmtId="188" formatCode="#,##0%;&quot;-&quot;#,##0%;&quot;—&quot;\%;_(@_)"/>
    <numFmt numFmtId="189" formatCode="#,##0.000;\(#,##0.000\);#,##0.000;_(@_)"/>
    <numFmt numFmtId="190" formatCode="#,##0.00;\(#,##0.00\);#,##0.00;_(@_)"/>
    <numFmt numFmtId="191" formatCode="* #,##0;* \(#,##0\);* &quot;—&quot;;_(@_)"/>
    <numFmt numFmtId="192" formatCode="#,##0.00;&quot;-&quot;#,##0.00;#,##0.00;_(@_)"/>
    <numFmt numFmtId="193" formatCode="#0.#######################;&quot;-&quot;#0.#######################;#0.#######################;_(@_)"/>
    <numFmt numFmtId="194" formatCode="* #,##0.0;* \(#,##0.0\);* #,##0.0;_(@_)"/>
    <numFmt numFmtId="195" formatCode="* #,##0.0;* \(#,##0.0\);* &quot;—&quot;;_(@_)"/>
    <numFmt numFmtId="196" formatCode="* #,##0;* \(#,##0\);* #,##0;_(@_)"/>
    <numFmt numFmtId="197" formatCode="* #,##0.00;* \(#,##0.00\);* #,##0.00;_(@_)"/>
    <numFmt numFmtId="198" formatCode="#0.0000;&quot;-&quot;#0.0000;#0.0000;_(@_)"/>
    <numFmt numFmtId="199" formatCode="0.0%"/>
    <numFmt numFmtId="200" formatCode="#0.0;&quot;-&quot;#0.0;#0.0;_(@_)"/>
    <numFmt numFmtId="201" formatCode="0.0"/>
    <numFmt numFmtId="202" formatCode="#,##0.0"/>
    <numFmt numFmtId="203" formatCode="#,##0.00_)\ ;\(#,##0.00\)\ ;#,###.00_)\ "/>
    <numFmt numFmtId="204" formatCode="_(* #,##0.0_);_(* \(#,##0.0\);_(* &quot;-&quot;??_);_(@_)"/>
  </numFmts>
  <fonts count="16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1"/>
      <name val="Calibri"/>
      <family val="2"/>
      <scheme val="minor"/>
    </font>
    <font>
      <b/>
      <sz val="18"/>
      <color rgb="FF009AD8"/>
      <name val="Calibri"/>
      <family val="2"/>
      <scheme val="minor"/>
    </font>
    <font>
      <b/>
      <sz val="11"/>
      <color indexed="59"/>
      <name val="Calibri"/>
      <family val="2"/>
      <scheme val="minor"/>
    </font>
    <font>
      <b/>
      <sz val="11"/>
      <color rgb="FFFF0000"/>
      <name val="Calibri"/>
      <family val="2"/>
      <scheme val="minor"/>
    </font>
    <font>
      <sz val="10"/>
      <color theme="1"/>
      <name val="Calibri"/>
      <family val="2"/>
      <scheme val="minor"/>
    </font>
    <font>
      <sz val="10"/>
      <color theme="1" tint="0.249977111117893"/>
      <name val="Arial"/>
      <family val="2"/>
    </font>
    <font>
      <sz val="18"/>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sz val="13"/>
      <color theme="1"/>
      <name val="Calibri"/>
      <family val="2"/>
      <scheme val="minor"/>
    </font>
    <font>
      <sz val="11"/>
      <color theme="1"/>
      <name val="Calibri"/>
      <family val="2"/>
    </font>
    <font>
      <sz val="8"/>
      <name val="Calibri"/>
      <family val="2"/>
      <scheme val="minor"/>
    </font>
    <font>
      <sz val="10"/>
      <color rgb="FF000000"/>
      <name val="Calibri"/>
      <family val="2"/>
      <scheme val="minor"/>
    </font>
    <font>
      <sz val="8"/>
      <color theme="1"/>
      <name val="Calibri"/>
      <family val="2"/>
      <scheme val="minor"/>
    </font>
    <font>
      <sz val="8"/>
      <color rgb="FF000000"/>
      <name val="Calibri"/>
      <family val="2"/>
    </font>
    <font>
      <sz val="14"/>
      <color theme="1"/>
      <name val="Calibri"/>
      <family val="2"/>
      <scheme val="minor"/>
    </font>
    <font>
      <sz val="8"/>
      <color theme="1"/>
      <name val="Arial"/>
      <family val="2"/>
    </font>
    <font>
      <sz val="8"/>
      <color rgb="FF000000"/>
      <name val="Calibri"/>
      <family val="2"/>
      <scheme val="minor"/>
    </font>
    <font>
      <b/>
      <sz val="8"/>
      <color rgb="FF000000"/>
      <name val="Calibri"/>
      <family val="2"/>
      <scheme val="minor"/>
    </font>
    <font>
      <sz val="8"/>
      <color rgb="FF404040"/>
      <name val="Calibri"/>
      <family val="2"/>
    </font>
    <font>
      <sz val="10"/>
      <color rgb="FF000000"/>
      <name val="Arial"/>
      <family val="2"/>
    </font>
    <font>
      <sz val="12"/>
      <color theme="1"/>
      <name val="Arial"/>
      <family val="2"/>
    </font>
    <font>
      <sz val="8"/>
      <color rgb="FF000000"/>
      <name val="Arial"/>
      <family val="2"/>
    </font>
    <font>
      <sz val="8"/>
      <color rgb="FF404040"/>
      <name val="Calibri"/>
      <family val="2"/>
    </font>
    <font>
      <sz val="8"/>
      <color rgb="FF000000"/>
      <name val="Calibri"/>
      <family val="2"/>
    </font>
    <font>
      <sz val="9"/>
      <color rgb="FF000000"/>
      <name val="Calibri"/>
      <family val="2"/>
    </font>
    <font>
      <sz val="9"/>
      <color theme="1"/>
      <name val="Arial"/>
      <family val="2"/>
    </font>
    <font>
      <i/>
      <sz val="9"/>
      <color rgb="FF7F7F7F"/>
      <name val="Calibri"/>
      <family val="2"/>
    </font>
    <font>
      <sz val="10"/>
      <color rgb="FF000000"/>
      <name val="Open Sans Light"/>
      <family val="2"/>
    </font>
    <font>
      <sz val="8"/>
      <color rgb="FFFF0000"/>
      <name val="Calibri"/>
      <family val="2"/>
    </font>
    <font>
      <sz val="11"/>
      <color theme="1"/>
      <name val="Arial"/>
      <family val="2"/>
    </font>
    <font>
      <sz val="16"/>
      <color rgb="FF000000"/>
      <name val="Calibri"/>
      <family val="2"/>
    </font>
    <font>
      <sz val="14"/>
      <name val="Calibri"/>
      <family val="2"/>
      <scheme val="minor"/>
    </font>
    <font>
      <b/>
      <sz val="14"/>
      <color rgb="FFFFFFFF"/>
      <name val="Calibri"/>
      <family val="2"/>
    </font>
    <font>
      <sz val="14"/>
      <color rgb="FF000000"/>
      <name val="Calibri"/>
      <family val="2"/>
    </font>
    <font>
      <sz val="14"/>
      <name val="Calibri"/>
      <family val="2"/>
    </font>
    <font>
      <vertAlign val="superscript"/>
      <sz val="14"/>
      <color rgb="FF000000"/>
      <name val="Calibri"/>
      <family val="2"/>
    </font>
    <font>
      <b/>
      <sz val="14"/>
      <color theme="0"/>
      <name val="Calibri"/>
      <family val="2"/>
    </font>
    <font>
      <sz val="24"/>
      <name val="Calibri"/>
      <family val="2"/>
      <scheme val="minor"/>
    </font>
    <font>
      <b/>
      <sz val="14"/>
      <color rgb="FF000000"/>
      <name val="Calibri"/>
      <family val="2"/>
    </font>
    <font>
      <b/>
      <vertAlign val="superscript"/>
      <sz val="14"/>
      <color rgb="FF000000"/>
      <name val="Calibri"/>
      <family val="2"/>
    </font>
    <font>
      <sz val="14"/>
      <color theme="0"/>
      <name val="Calibri"/>
      <family val="2"/>
    </font>
    <font>
      <sz val="24"/>
      <color theme="1"/>
      <name val="Arial"/>
      <family val="2"/>
    </font>
    <font>
      <sz val="14"/>
      <color theme="0" tint="-0.14999847407452621"/>
      <name val="Calibri"/>
      <family val="2"/>
    </font>
    <font>
      <i/>
      <sz val="14"/>
      <color rgb="FF000000"/>
      <name val="Calibri"/>
      <family val="2"/>
    </font>
    <font>
      <b/>
      <sz val="24"/>
      <color rgb="FF009AD8"/>
      <name val="Calibri"/>
      <family val="2"/>
      <scheme val="minor"/>
    </font>
    <font>
      <sz val="24"/>
      <color theme="1"/>
      <name val="Calibri"/>
      <family val="2"/>
      <scheme val="minor"/>
    </font>
    <font>
      <sz val="14"/>
      <color rgb="FFDBDBDB"/>
      <name val="Calibri"/>
      <family val="2"/>
    </font>
    <font>
      <sz val="14"/>
      <color rgb="FFFFFFFF"/>
      <name val="Calibri"/>
      <family val="2"/>
    </font>
    <font>
      <b/>
      <sz val="11"/>
      <color rgb="FF009AD8"/>
      <name val="Calibri"/>
      <family val="2"/>
      <scheme val="minor"/>
    </font>
    <font>
      <b/>
      <sz val="14"/>
      <color rgb="FF000000"/>
      <name val="Calibri"/>
      <family val="2"/>
      <scheme val="minor"/>
    </font>
    <font>
      <sz val="14"/>
      <color rgb="FF000000"/>
      <name val="Calibri"/>
      <family val="2"/>
      <scheme val="minor"/>
    </font>
    <font>
      <vertAlign val="superscript"/>
      <sz val="14"/>
      <color rgb="FF000000"/>
      <name val="Calibri"/>
      <family val="2"/>
      <scheme val="minor"/>
    </font>
    <font>
      <b/>
      <sz val="14"/>
      <color rgb="FF009AD8"/>
      <name val="Calibri"/>
      <family val="2"/>
      <scheme val="minor"/>
    </font>
    <font>
      <sz val="8"/>
      <name val="Arial"/>
      <family val="2"/>
    </font>
    <font>
      <sz val="14"/>
      <color theme="1"/>
      <name val="Calibri"/>
      <family val="2"/>
    </font>
    <font>
      <b/>
      <sz val="14"/>
      <color rgb="FF00B0F0"/>
      <name val="Calibri"/>
      <family val="2"/>
    </font>
    <font>
      <b/>
      <vertAlign val="superscript"/>
      <sz val="14"/>
      <color rgb="FFFFFFFF"/>
      <name val="Calibri"/>
      <family val="2"/>
    </font>
    <font>
      <sz val="14"/>
      <color rgb="FF404040"/>
      <name val="Calibri"/>
      <family val="2"/>
    </font>
    <font>
      <sz val="14"/>
      <color theme="1"/>
      <name val="Arial"/>
      <family val="2"/>
    </font>
    <font>
      <sz val="18"/>
      <color theme="1"/>
      <name val="Calibri"/>
      <family val="2"/>
      <scheme val="minor"/>
    </font>
    <font>
      <vertAlign val="superscript"/>
      <sz val="14"/>
      <color rgb="FF404040"/>
      <name val="Calibri"/>
      <family val="2"/>
    </font>
    <font>
      <b/>
      <sz val="14"/>
      <color rgb="FFFFFFFF"/>
      <name val="Calibri"/>
      <family val="2"/>
      <scheme val="minor"/>
    </font>
    <font>
      <sz val="14"/>
      <color theme="0"/>
      <name val="Calibri"/>
      <family val="2"/>
      <scheme val="minor"/>
    </font>
    <font>
      <b/>
      <sz val="14"/>
      <color theme="0"/>
      <name val="Calibri"/>
      <family val="2"/>
      <scheme val="minor"/>
    </font>
    <font>
      <sz val="18"/>
      <color theme="1"/>
      <name val="Arial"/>
      <family val="2"/>
    </font>
    <font>
      <b/>
      <sz val="10"/>
      <color theme="1" tint="0.249977111117893"/>
      <name val="Arial"/>
      <family val="2"/>
    </font>
    <font>
      <sz val="18"/>
      <color theme="1" tint="0.249977111117893"/>
      <name val="Calibri"/>
      <family val="2"/>
      <scheme val="minor"/>
    </font>
    <font>
      <b/>
      <sz val="24"/>
      <color theme="1" tint="0.249977111117893"/>
      <name val="Calibri"/>
      <family val="2"/>
      <scheme val="minor"/>
    </font>
    <font>
      <sz val="9"/>
      <color theme="1" tint="0.249977111117893"/>
      <name val="Segoe UI Semibold"/>
      <family val="2"/>
    </font>
    <font>
      <sz val="14"/>
      <name val="Segoe UI"/>
      <family val="2"/>
    </font>
    <font>
      <sz val="9"/>
      <name val="Segoe UI"/>
      <family val="2"/>
    </font>
    <font>
      <sz val="10"/>
      <name val="Segoe UI"/>
      <family val="2"/>
    </font>
    <font>
      <b/>
      <sz val="16"/>
      <color theme="0"/>
      <name val="Calibri"/>
      <family val="2"/>
      <scheme val="minor"/>
    </font>
    <font>
      <b/>
      <sz val="16"/>
      <color rgb="FF0070C0"/>
      <name val="Calibri"/>
      <family val="2"/>
      <scheme val="minor"/>
    </font>
    <font>
      <sz val="18"/>
      <color theme="1" tint="0.249977111117893"/>
      <name val="Symbol"/>
      <family val="1"/>
      <charset val="2"/>
    </font>
    <font>
      <sz val="14.4"/>
      <color theme="1" tint="0.249977111117893"/>
      <name val="Calibri"/>
      <family val="2"/>
    </font>
    <font>
      <sz val="12"/>
      <color theme="1" tint="0.249977111117893"/>
      <name val="Calibri"/>
      <family val="2"/>
      <scheme val="minor"/>
    </font>
    <font>
      <sz val="15"/>
      <name val="Calibri"/>
      <family val="2"/>
      <scheme val="minor"/>
    </font>
    <font>
      <b/>
      <sz val="15"/>
      <color rgb="FF00B0F0"/>
      <name val="Calibri"/>
      <family val="2"/>
      <scheme val="minor"/>
    </font>
    <font>
      <b/>
      <sz val="24"/>
      <color rgb="FF00B0F0"/>
      <name val="Calibri"/>
      <family val="2"/>
      <scheme val="minor"/>
    </font>
    <font>
      <sz val="10"/>
      <color theme="0"/>
      <name val="Arial"/>
      <family val="2"/>
    </font>
    <font>
      <sz val="10"/>
      <name val="Calibri"/>
      <family val="2"/>
      <scheme val="minor"/>
    </font>
    <font>
      <b/>
      <vertAlign val="superscript"/>
      <sz val="14"/>
      <color rgb="FF00B0F0"/>
      <name val="Calibri"/>
      <family val="2"/>
    </font>
    <font>
      <b/>
      <vertAlign val="superscript"/>
      <sz val="24"/>
      <color rgb="FF00B0F0"/>
      <name val="Calibri"/>
      <family val="2"/>
      <scheme val="minor"/>
    </font>
    <font>
      <b/>
      <sz val="14"/>
      <color rgb="FF00B0F0"/>
      <name val="Calibri"/>
      <family val="2"/>
      <scheme val="minor"/>
    </font>
    <font>
      <sz val="8"/>
      <color rgb="FF00B0F0"/>
      <name val="Calibri"/>
      <family val="2"/>
    </font>
    <font>
      <sz val="14"/>
      <color rgb="FF00B0F0"/>
      <name val="Calibri"/>
      <family val="2"/>
    </font>
    <font>
      <sz val="14"/>
      <color rgb="FF00B0F0"/>
      <name val="Arial"/>
      <family val="2"/>
    </font>
    <font>
      <b/>
      <sz val="18"/>
      <color rgb="FF00B0F0"/>
      <name val="Calibri"/>
      <family val="2"/>
      <scheme val="minor"/>
    </font>
    <font>
      <b/>
      <vertAlign val="superscript"/>
      <sz val="18"/>
      <color rgb="FF00B0F0"/>
      <name val="Calibri"/>
      <family val="2"/>
      <scheme val="minor"/>
    </font>
    <font>
      <sz val="24"/>
      <color rgb="FF00B0F0"/>
      <name val="Calibri"/>
      <family val="2"/>
      <scheme val="minor"/>
    </font>
    <font>
      <sz val="10"/>
      <color theme="1"/>
      <name val="Calibri"/>
      <family val="2"/>
    </font>
    <font>
      <sz val="10"/>
      <name val="Calibri"/>
      <family val="2"/>
    </font>
    <font>
      <sz val="13"/>
      <color theme="0"/>
      <name val="Calibri"/>
      <family val="2"/>
      <scheme val="minor"/>
    </font>
    <font>
      <b/>
      <sz val="14"/>
      <color theme="1"/>
      <name val="Calibri"/>
      <family val="2"/>
    </font>
    <font>
      <b/>
      <sz val="10"/>
      <color theme="1"/>
      <name val="Arial"/>
      <family val="2"/>
    </font>
    <font>
      <vertAlign val="superscript"/>
      <sz val="9.8000000000000007"/>
      <color rgb="FF000000"/>
      <name val="Calibri"/>
      <family val="2"/>
    </font>
    <font>
      <b/>
      <vertAlign val="superscript"/>
      <sz val="9.8000000000000007"/>
      <color theme="0"/>
      <name val="Calibri"/>
      <family val="2"/>
    </font>
    <font>
      <sz val="16"/>
      <name val="Calibri"/>
      <family val="2"/>
    </font>
    <font>
      <sz val="14"/>
      <color theme="1" tint="0.34998626667073579"/>
      <name val="Calibri"/>
      <family val="2"/>
    </font>
    <font>
      <b/>
      <vertAlign val="superscript"/>
      <sz val="9.8000000000000007"/>
      <color rgb="FF00B0F0"/>
      <name val="Calibri"/>
      <family val="2"/>
    </font>
    <font>
      <sz val="7"/>
      <color theme="1"/>
      <name val="Calibri"/>
      <family val="2"/>
      <scheme val="minor"/>
    </font>
    <font>
      <i/>
      <vertAlign val="superscript"/>
      <sz val="14"/>
      <color rgb="FF000000"/>
      <name val="Calibri"/>
      <family val="2"/>
    </font>
    <font>
      <vertAlign val="superscript"/>
      <sz val="12"/>
      <color rgb="FF000000"/>
      <name val="Calibri"/>
      <family val="2"/>
    </font>
    <font>
      <b/>
      <vertAlign val="superscript"/>
      <sz val="12"/>
      <color rgb="FF00B0F0"/>
      <name val="Calibri"/>
      <family val="2"/>
    </font>
    <font>
      <sz val="14"/>
      <color theme="0" tint="-0.14999847407452621"/>
      <name val="Calibri"/>
      <family val="2"/>
      <scheme val="minor"/>
    </font>
    <font>
      <b/>
      <sz val="14"/>
      <color theme="0" tint="-0.14999847407452621"/>
      <name val="Calibri"/>
      <family val="2"/>
      <scheme val="minor"/>
    </font>
    <font>
      <sz val="8"/>
      <color theme="0" tint="-0.499984740745262"/>
      <name val="Open Sans Light"/>
      <family val="2"/>
    </font>
    <font>
      <b/>
      <sz val="8"/>
      <color rgb="FF939393"/>
      <name val="OpenSans-Semibold"/>
    </font>
    <font>
      <sz val="8"/>
      <color rgb="FF939393"/>
      <name val="OpenSans-Semibold"/>
    </font>
    <font>
      <sz val="8"/>
      <color rgb="FF939393"/>
      <name val="OpenSans-Light"/>
    </font>
    <font>
      <b/>
      <i/>
      <sz val="8"/>
      <color rgb="FF939393"/>
      <name val="OpenSans-SemiboldItalic"/>
    </font>
    <font>
      <sz val="8"/>
      <color rgb="FF929292"/>
      <name val="Arial"/>
      <family val="2"/>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D8D8D8"/>
        <bgColor indexed="64"/>
      </patternFill>
    </fill>
    <fill>
      <patternFill patternType="solid">
        <fgColor theme="0" tint="-0.499984740745262"/>
        <bgColor indexed="64"/>
      </patternFill>
    </fill>
    <fill>
      <patternFill patternType="solid">
        <fgColor rgb="FFDADADA"/>
        <bgColor indexed="64"/>
      </patternFill>
    </fill>
    <fill>
      <patternFill patternType="solid">
        <fgColor rgb="FFD9D9D9"/>
        <bgColor indexed="64"/>
      </patternFill>
    </fill>
    <fill>
      <patternFill patternType="solid">
        <fgColor rgb="FFFFFFFF"/>
        <bgColor indexed="64"/>
      </patternFill>
    </fill>
    <fill>
      <patternFill patternType="solid">
        <fgColor rgb="FFDDDDDD"/>
        <bgColor indexed="64"/>
      </patternFill>
    </fill>
    <fill>
      <patternFill patternType="solid">
        <fgColor rgb="FFDBDBDB"/>
        <bgColor indexed="64"/>
      </patternFill>
    </fill>
    <fill>
      <patternFill patternType="solid">
        <fgColor rgb="FF80808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theme="0" tint="-4.9989318521683403E-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style="thin">
        <color rgb="FF009AD8"/>
      </right>
      <top/>
      <bottom/>
      <diagonal/>
    </border>
    <border>
      <left/>
      <right style="thin">
        <color rgb="FF009AD8"/>
      </right>
      <top style="thin">
        <color rgb="FF009AD8"/>
      </top>
      <bottom style="thin">
        <color rgb="FF009AD8"/>
      </bottom>
      <diagonal/>
    </border>
    <border>
      <left/>
      <right/>
      <top/>
      <bottom style="thin">
        <color rgb="FF00B0F0"/>
      </bottom>
      <diagonal/>
    </border>
    <border>
      <left style="thick">
        <color theme="0"/>
      </left>
      <right/>
      <top/>
      <bottom/>
      <diagonal/>
    </border>
    <border>
      <left style="thin">
        <color rgb="FF009AD8"/>
      </left>
      <right/>
      <top/>
      <bottom/>
      <diagonal/>
    </border>
    <border>
      <left/>
      <right/>
      <top/>
      <bottom style="medium">
        <color rgb="FF000000"/>
      </bottom>
      <diagonal/>
    </border>
    <border>
      <left/>
      <right/>
      <top style="medium">
        <color rgb="FF000000"/>
      </top>
      <bottom style="thin">
        <color rgb="FF009AD8"/>
      </bottom>
      <diagonal/>
    </border>
    <border>
      <left/>
      <right/>
      <top style="medium">
        <color rgb="FF000000"/>
      </top>
      <bottom/>
      <diagonal/>
    </border>
    <border>
      <left/>
      <right style="thin">
        <color rgb="FF009AD8"/>
      </right>
      <top/>
      <bottom style="medium">
        <color rgb="FF000000"/>
      </bottom>
      <diagonal/>
    </border>
    <border>
      <left style="thin">
        <color rgb="FF009AD8"/>
      </left>
      <right/>
      <top/>
      <bottom style="medium">
        <color rgb="FF000000"/>
      </bottom>
      <diagonal/>
    </border>
    <border>
      <left/>
      <right style="thin">
        <color rgb="FF009AD8"/>
      </right>
      <top style="medium">
        <color rgb="FF000000"/>
      </top>
      <bottom/>
      <diagonal/>
    </border>
    <border>
      <left style="thin">
        <color rgb="FF009AD8"/>
      </left>
      <right/>
      <top style="medium">
        <color rgb="FF000000"/>
      </top>
      <bottom/>
      <diagonal/>
    </border>
    <border>
      <left/>
      <right style="thin">
        <color rgb="FF009AD8"/>
      </right>
      <top/>
      <bottom style="thin">
        <color rgb="FF009AD8"/>
      </bottom>
      <diagonal/>
    </border>
    <border>
      <left style="thin">
        <color rgb="FF009AD8"/>
      </left>
      <right/>
      <top/>
      <bottom style="thin">
        <color rgb="FF009AD8"/>
      </bottom>
      <diagonal/>
    </border>
    <border>
      <left style="thin">
        <color rgb="FF009AD8"/>
      </left>
      <right/>
      <top style="thin">
        <color rgb="FF009AD8"/>
      </top>
      <bottom style="thin">
        <color rgb="FF009AD8"/>
      </bottom>
      <diagonal/>
    </border>
    <border>
      <left/>
      <right style="thin">
        <color rgb="FF009AD8"/>
      </right>
      <top style="thin">
        <color rgb="FF009AD8"/>
      </top>
      <bottom/>
      <diagonal/>
    </border>
    <border>
      <left style="thin">
        <color rgb="FF009AD8"/>
      </left>
      <right/>
      <top style="thin">
        <color rgb="FF009AD8"/>
      </top>
      <bottom/>
      <diagonal/>
    </border>
    <border>
      <left/>
      <right/>
      <top style="thin">
        <color rgb="FF00B0F0"/>
      </top>
      <bottom/>
      <diagonal/>
    </border>
    <border>
      <left/>
      <right/>
      <top/>
      <bottom style="thin">
        <color rgb="FF000000"/>
      </bottom>
      <diagonal/>
    </border>
    <border>
      <left/>
      <right/>
      <top style="thin">
        <color rgb="FF000000"/>
      </top>
      <bottom style="medium">
        <color rgb="FF000000"/>
      </bottom>
      <diagonal/>
    </border>
    <border>
      <left/>
      <right style="medium">
        <color rgb="FFFFFFFF"/>
      </right>
      <top/>
      <bottom/>
      <diagonal/>
    </border>
    <border>
      <left style="medium">
        <color rgb="FFFFFFFF"/>
      </left>
      <right/>
      <top/>
      <bottom/>
      <diagonal/>
    </border>
    <border>
      <left/>
      <right style="medium">
        <color rgb="FFFFFFFF"/>
      </right>
      <top/>
      <bottom style="thin">
        <color rgb="FF000000"/>
      </bottom>
      <diagonal/>
    </border>
    <border>
      <left style="medium">
        <color rgb="FFFFFFFF"/>
      </left>
      <right/>
      <top/>
      <bottom style="thin">
        <color rgb="FF000000"/>
      </bottom>
      <diagonal/>
    </border>
    <border>
      <left/>
      <right style="medium">
        <color rgb="FFFFFFFF"/>
      </right>
      <top style="thin">
        <color rgb="FF000000"/>
      </top>
      <bottom style="medium">
        <color rgb="FF000000"/>
      </bottom>
      <diagonal/>
    </border>
    <border>
      <left style="medium">
        <color rgb="FFFFFFFF"/>
      </left>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diagonal/>
    </border>
    <border>
      <left style="thin">
        <color rgb="FFFFFFFF"/>
      </left>
      <right/>
      <top/>
      <bottom/>
      <diagonal/>
    </border>
    <border>
      <left/>
      <right style="thin">
        <color rgb="FFFFFFFF"/>
      </right>
      <top/>
      <bottom/>
      <diagonal/>
    </border>
    <border>
      <left/>
      <right/>
      <top/>
      <bottom style="medium">
        <color rgb="FF0D0D0D"/>
      </bottom>
      <diagonal/>
    </border>
    <border>
      <left/>
      <right/>
      <top style="medium">
        <color rgb="FF0D0D0D"/>
      </top>
      <bottom/>
      <diagonal/>
    </border>
    <border>
      <left/>
      <right/>
      <top style="thin">
        <color rgb="FF000000"/>
      </top>
      <bottom/>
      <diagonal/>
    </border>
    <border>
      <left/>
      <right/>
      <top/>
      <bottom style="medium">
        <color theme="1"/>
      </bottom>
      <diagonal/>
    </border>
    <border>
      <left style="thin">
        <color rgb="FFFFFFFF"/>
      </left>
      <right style="thin">
        <color rgb="FFFFFFFF"/>
      </right>
      <top/>
      <bottom style="medium">
        <color theme="1"/>
      </bottom>
      <diagonal/>
    </border>
    <border>
      <left style="thin">
        <color rgb="FFFFFFFF"/>
      </left>
      <right/>
      <top/>
      <bottom style="medium">
        <color theme="1"/>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top style="medium">
        <color rgb="FF000000"/>
      </top>
      <bottom style="thin">
        <color rgb="FF00B0F0"/>
      </bottom>
      <diagonal/>
    </border>
    <border>
      <left/>
      <right/>
      <top style="thin">
        <color rgb="FF00B0F0"/>
      </top>
      <bottom style="thin">
        <color rgb="FF00B0F0"/>
      </bottom>
      <diagonal/>
    </border>
    <border>
      <left/>
      <right style="thin">
        <color rgb="FFFFFFFF"/>
      </right>
      <top/>
      <bottom style="thin">
        <color rgb="FF00B0F0"/>
      </bottom>
      <diagonal/>
    </border>
    <border>
      <left style="thin">
        <color rgb="FFFFFFFF"/>
      </left>
      <right/>
      <top/>
      <bottom style="thin">
        <color rgb="FF00B0F0"/>
      </bottom>
      <diagonal/>
    </border>
    <border>
      <left/>
      <right/>
      <top style="medium">
        <color rgb="FF0D0D0D"/>
      </top>
      <bottom style="thin">
        <color rgb="FF00B0F0"/>
      </bottom>
      <diagonal/>
    </border>
    <border>
      <left style="thick">
        <color rgb="FFFFFFFF"/>
      </left>
      <right/>
      <top/>
      <bottom/>
      <diagonal/>
    </border>
    <border>
      <left style="thick">
        <color rgb="FFFFFFFF"/>
      </left>
      <right/>
      <top/>
      <bottom style="thin">
        <color rgb="FF00B0F0"/>
      </bottom>
      <diagonal/>
    </border>
    <border>
      <left style="thick">
        <color rgb="FFFFFFFF"/>
      </left>
      <right/>
      <top style="thin">
        <color rgb="FF00B0F0"/>
      </top>
      <bottom style="thin">
        <color rgb="FF00B0F0"/>
      </bottom>
      <diagonal/>
    </border>
  </borders>
  <cellStyleXfs count="16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2" borderId="1" applyNumberFormat="0" applyAlignment="0" applyProtection="0"/>
    <xf numFmtId="0" fontId="20" fillId="15" borderId="2" applyNumberFormat="0" applyAlignment="0" applyProtection="0"/>
    <xf numFmtId="0" fontId="21" fillId="0" borderId="3" applyNumberFormat="0" applyFill="0" applyAlignment="0" applyProtection="0"/>
    <xf numFmtId="167" fontId="14" fillId="0" borderId="0" applyFont="0" applyFill="0" applyBorder="0" applyAlignment="0" applyProtection="0"/>
    <xf numFmtId="0" fontId="22" fillId="16" borderId="0" applyNumberFormat="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5"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13" fillId="0" borderId="0"/>
    <xf numFmtId="0" fontId="13" fillId="0" borderId="0"/>
    <xf numFmtId="0" fontId="32" fillId="0" borderId="0"/>
    <xf numFmtId="0" fontId="13" fillId="0" borderId="0"/>
    <xf numFmtId="0" fontId="13" fillId="0" borderId="0"/>
    <xf numFmtId="0" fontId="23" fillId="0" borderId="0"/>
    <xf numFmtId="0" fontId="31" fillId="0" borderId="0"/>
    <xf numFmtId="0" fontId="32"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31" fillId="0" borderId="0"/>
    <xf numFmtId="0" fontId="31" fillId="0" borderId="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37" fontId="14" fillId="0" borderId="0"/>
    <xf numFmtId="0" fontId="13" fillId="4" borderId="4"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4" fillId="0" borderId="0"/>
    <xf numFmtId="0" fontId="31" fillId="0" borderId="0"/>
    <xf numFmtId="0" fontId="41" fillId="0" borderId="0" applyNumberFormat="0" applyFill="0" applyBorder="0" applyAlignment="0" applyProtection="0">
      <alignment vertical="top"/>
      <protection locked="0"/>
    </xf>
    <xf numFmtId="0" fontId="42" fillId="19"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3" borderId="0" applyNumberFormat="0" applyBorder="0" applyAlignment="0" applyProtection="0"/>
    <xf numFmtId="0" fontId="42" fillId="8" borderId="0" applyNumberFormat="0" applyBorder="0" applyAlignment="0" applyProtection="0"/>
    <xf numFmtId="0" fontId="42" fillId="21"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22" borderId="0" applyNumberFormat="0" applyBorder="0" applyAlignment="0" applyProtection="0"/>
    <xf numFmtId="0" fontId="42" fillId="3"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22" borderId="0" applyNumberFormat="0" applyBorder="0" applyAlignment="0" applyProtection="0"/>
    <xf numFmtId="0" fontId="43" fillId="3" borderId="0" applyNumberFormat="0" applyBorder="0" applyAlignment="0" applyProtection="0"/>
    <xf numFmtId="0" fontId="44" fillId="14" borderId="0" applyNumberFormat="0" applyBorder="0" applyAlignment="0" applyProtection="0"/>
    <xf numFmtId="0" fontId="45" fillId="19" borderId="1" applyNumberFormat="0" applyAlignment="0" applyProtection="0"/>
    <xf numFmtId="0" fontId="46" fillId="5" borderId="11"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9"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23" borderId="0" applyNumberFormat="0" applyBorder="0" applyAlignment="0" applyProtection="0"/>
    <xf numFmtId="0" fontId="49" fillId="3" borderId="1" applyNumberFormat="0" applyAlignment="0" applyProtection="0"/>
    <xf numFmtId="0" fontId="50" fillId="16" borderId="0" applyNumberFormat="0" applyBorder="0" applyAlignment="0" applyProtection="0"/>
    <xf numFmtId="0" fontId="51" fillId="7" borderId="0" applyNumberFormat="0" applyBorder="0" applyAlignment="0" applyProtection="0"/>
    <xf numFmtId="0" fontId="13" fillId="4" borderId="4" applyNumberFormat="0" applyFont="0" applyAlignment="0" applyProtection="0"/>
    <xf numFmtId="0" fontId="52" fillId="19" borderId="1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13" applyNumberFormat="0" applyFill="0" applyAlignment="0" applyProtection="0"/>
    <xf numFmtId="0" fontId="48" fillId="0" borderId="14" applyNumberFormat="0" applyFill="0" applyAlignment="0" applyProtection="0"/>
    <xf numFmtId="0" fontId="57" fillId="0" borderId="0" applyNumberFormat="0" applyFill="0" applyBorder="0" applyAlignment="0" applyProtection="0"/>
    <xf numFmtId="0" fontId="58" fillId="0" borderId="15" applyNumberFormat="0" applyFill="0" applyAlignment="0" applyProtection="0"/>
    <xf numFmtId="0" fontId="31" fillId="0" borderId="0"/>
    <xf numFmtId="0" fontId="13" fillId="0" borderId="0"/>
    <xf numFmtId="0" fontId="11" fillId="0" borderId="0"/>
    <xf numFmtId="9" fontId="31" fillId="0" borderId="0" applyFont="0" applyFill="0" applyBorder="0" applyAlignment="0" applyProtection="0"/>
    <xf numFmtId="9" fontId="60"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9" fontId="31" fillId="0" borderId="0" applyFont="0" applyFill="0" applyBorder="0" applyAlignment="0" applyProtection="0"/>
    <xf numFmtId="0" fontId="4" fillId="0" borderId="0"/>
    <xf numFmtId="0" fontId="70" fillId="0" borderId="0" applyBorder="0">
      <alignment wrapText="1"/>
    </xf>
  </cellStyleXfs>
  <cellXfs count="1151">
    <xf numFmtId="0" fontId="0" fillId="0" borderId="0" xfId="0"/>
    <xf numFmtId="0" fontId="32" fillId="0" borderId="0" xfId="0" applyFont="1"/>
    <xf numFmtId="0" fontId="32" fillId="0" borderId="0" xfId="0" applyFont="1" applyFill="1"/>
    <xf numFmtId="0" fontId="33" fillId="0" borderId="0" xfId="44" applyFont="1"/>
    <xf numFmtId="0" fontId="33" fillId="0" borderId="0" xfId="0" applyFont="1" applyFill="1"/>
    <xf numFmtId="168" fontId="33" fillId="0" borderId="0" xfId="0" applyNumberFormat="1" applyFont="1" applyBorder="1" applyAlignment="1">
      <alignment vertical="center"/>
    </xf>
    <xf numFmtId="168" fontId="33" fillId="0" borderId="0" xfId="0" applyNumberFormat="1" applyFont="1" applyAlignment="1">
      <alignment vertical="center"/>
    </xf>
    <xf numFmtId="169" fontId="33" fillId="0" borderId="0" xfId="0" applyNumberFormat="1" applyFont="1" applyAlignment="1">
      <alignment vertical="center"/>
    </xf>
    <xf numFmtId="0" fontId="34" fillId="0" borderId="0" xfId="0" applyFont="1" applyFill="1" applyBorder="1" applyAlignment="1">
      <alignment vertical="center"/>
    </xf>
    <xf numFmtId="0" fontId="33" fillId="0" borderId="0" xfId="47" applyFont="1"/>
    <xf numFmtId="0" fontId="32" fillId="0" borderId="0" xfId="45" applyFont="1"/>
    <xf numFmtId="0" fontId="33" fillId="0" borderId="0" xfId="38" applyFont="1"/>
    <xf numFmtId="0" fontId="32" fillId="0" borderId="0" xfId="54" applyFont="1" applyFill="1" applyBorder="1"/>
    <xf numFmtId="0" fontId="33" fillId="0" borderId="0" xfId="44" applyFont="1" applyBorder="1" applyAlignment="1"/>
    <xf numFmtId="0" fontId="32" fillId="0" borderId="0" xfId="54" applyFont="1"/>
    <xf numFmtId="0" fontId="36" fillId="0" borderId="0" xfId="44" applyFont="1" applyBorder="1" applyAlignment="1"/>
    <xf numFmtId="0" fontId="33" fillId="0" borderId="0" xfId="0" applyFont="1" applyFill="1" applyAlignment="1"/>
    <xf numFmtId="0" fontId="33" fillId="0" borderId="0" xfId="0" applyFont="1" applyFill="1" applyAlignment="1">
      <alignment vertical="center"/>
    </xf>
    <xf numFmtId="0" fontId="32" fillId="0" borderId="0" xfId="0" applyFont="1" applyAlignment="1">
      <alignment wrapText="1"/>
    </xf>
    <xf numFmtId="0" fontId="39" fillId="0" borderId="0" xfId="67" applyFont="1"/>
    <xf numFmtId="0" fontId="12" fillId="0" borderId="0" xfId="54" applyFont="1"/>
    <xf numFmtId="0" fontId="59" fillId="17" borderId="0" xfId="0" applyFont="1" applyFill="1" applyBorder="1"/>
    <xf numFmtId="0" fontId="33" fillId="0" borderId="0" xfId="47" applyFont="1" applyBorder="1"/>
    <xf numFmtId="0" fontId="10" fillId="0" borderId="0" xfId="0" applyFont="1"/>
    <xf numFmtId="0" fontId="10" fillId="0" borderId="0" xfId="0" applyFont="1" applyFill="1" applyBorder="1"/>
    <xf numFmtId="0" fontId="37" fillId="0" borderId="0" xfId="0" applyFont="1"/>
    <xf numFmtId="0" fontId="37" fillId="0" borderId="0" xfId="0" applyFont="1" applyAlignment="1">
      <alignment horizontal="right"/>
    </xf>
    <xf numFmtId="0" fontId="9" fillId="0" borderId="0" xfId="0" applyFont="1" applyBorder="1"/>
    <xf numFmtId="0" fontId="0" fillId="18" borderId="0" xfId="0" applyFill="1"/>
    <xf numFmtId="0" fontId="8" fillId="0" borderId="0" xfId="0" applyFont="1"/>
    <xf numFmtId="0" fontId="8" fillId="18" borderId="0" xfId="0" applyFont="1" applyFill="1"/>
    <xf numFmtId="0" fontId="61" fillId="0" borderId="0" xfId="0" applyFont="1" applyAlignment="1">
      <alignment vertical="center" wrapText="1"/>
    </xf>
    <xf numFmtId="0" fontId="33" fillId="18" borderId="0" xfId="44" applyFont="1" applyFill="1"/>
    <xf numFmtId="0" fontId="7" fillId="0" borderId="0" xfId="0" applyFont="1"/>
    <xf numFmtId="0" fontId="6" fillId="0" borderId="0" xfId="0" applyFont="1"/>
    <xf numFmtId="0" fontId="0" fillId="0" borderId="0" xfId="0"/>
    <xf numFmtId="0" fontId="63" fillId="0" borderId="0" xfId="45" applyFont="1" applyProtection="1"/>
    <xf numFmtId="0" fontId="0" fillId="0" borderId="0" xfId="0"/>
    <xf numFmtId="0" fontId="33" fillId="18" borderId="0" xfId="44" applyFont="1" applyFill="1" applyAlignment="1">
      <alignment vertical="center"/>
    </xf>
    <xf numFmtId="0" fontId="33" fillId="0" borderId="0" xfId="44" applyFont="1" applyAlignment="1">
      <alignment vertical="center"/>
    </xf>
    <xf numFmtId="0" fontId="63" fillId="26" borderId="0" xfId="45" applyFont="1" applyFill="1"/>
    <xf numFmtId="0" fontId="63" fillId="26" borderId="20" xfId="45" applyFont="1" applyFill="1" applyBorder="1"/>
    <xf numFmtId="0" fontId="0" fillId="0" borderId="0" xfId="0"/>
    <xf numFmtId="0" fontId="5" fillId="0" borderId="0" xfId="72" applyFont="1"/>
    <xf numFmtId="0" fontId="0" fillId="0" borderId="0" xfId="0"/>
    <xf numFmtId="37" fontId="62" fillId="0" borderId="0" xfId="0" applyNumberFormat="1" applyFont="1" applyAlignment="1">
      <alignment horizontal="left" vertical="center" wrapText="1" indent="1"/>
    </xf>
    <xf numFmtId="0" fontId="0" fillId="0" borderId="0" xfId="0"/>
    <xf numFmtId="0" fontId="0" fillId="0" borderId="0" xfId="0"/>
    <xf numFmtId="0" fontId="0" fillId="0" borderId="0" xfId="0"/>
    <xf numFmtId="0" fontId="0" fillId="0" borderId="0" xfId="0"/>
    <xf numFmtId="0" fontId="0" fillId="0" borderId="0" xfId="0"/>
    <xf numFmtId="0" fontId="64" fillId="17" borderId="0" xfId="0" applyFont="1" applyFill="1" applyAlignment="1">
      <alignment wrapText="1"/>
    </xf>
    <xf numFmtId="0" fontId="64" fillId="29" borderId="0" xfId="0" applyFont="1" applyFill="1" applyAlignment="1">
      <alignment wrapText="1"/>
    </xf>
    <xf numFmtId="0" fontId="61" fillId="18" borderId="0" xfId="44" applyFont="1" applyFill="1"/>
    <xf numFmtId="0" fontId="61" fillId="18" borderId="0" xfId="44" applyFont="1" applyFill="1" applyAlignment="1">
      <alignment vertical="center"/>
    </xf>
    <xf numFmtId="0" fontId="61" fillId="0" borderId="0" xfId="44" applyFont="1"/>
    <xf numFmtId="0" fontId="66" fillId="0" borderId="0" xfId="0" applyFont="1"/>
    <xf numFmtId="0" fontId="64" fillId="29" borderId="0" xfId="0" applyFont="1" applyFill="1" applyAlignment="1">
      <alignment vertical="center" wrapText="1"/>
    </xf>
    <xf numFmtId="0" fontId="67" fillId="29" borderId="0" xfId="0" applyFont="1" applyFill="1" applyAlignment="1">
      <alignment horizontal="left" wrapText="1"/>
    </xf>
    <xf numFmtId="0" fontId="68" fillId="29" borderId="0" xfId="0" applyFont="1" applyFill="1" applyAlignment="1">
      <alignment horizontal="left" wrapText="1"/>
    </xf>
    <xf numFmtId="0" fontId="70" fillId="0" borderId="0" xfId="159">
      <alignment wrapText="1"/>
    </xf>
    <xf numFmtId="0" fontId="71" fillId="0" borderId="0" xfId="0" applyFont="1"/>
    <xf numFmtId="0" fontId="64" fillId="29" borderId="0" xfId="0" applyFont="1" applyFill="1" applyAlignment="1">
      <alignment vertical="top" wrapText="1"/>
    </xf>
    <xf numFmtId="0" fontId="72" fillId="29" borderId="0" xfId="0" applyFont="1" applyFill="1" applyAlignment="1">
      <alignment wrapText="1"/>
    </xf>
    <xf numFmtId="0" fontId="72" fillId="29" borderId="0" xfId="0" applyFont="1" applyFill="1" applyAlignment="1">
      <alignment vertical="center" wrapText="1"/>
    </xf>
    <xf numFmtId="0" fontId="76" fillId="0" borderId="0" xfId="0" applyFont="1"/>
    <xf numFmtId="0" fontId="75" fillId="29" borderId="0" xfId="0" applyFont="1" applyFill="1" applyAlignment="1">
      <alignment vertical="center" wrapText="1"/>
    </xf>
    <xf numFmtId="0" fontId="77" fillId="29" borderId="0" xfId="0" applyFont="1" applyFill="1" applyAlignment="1">
      <alignment wrapText="1"/>
    </xf>
    <xf numFmtId="0" fontId="64" fillId="29" borderId="0" xfId="56" applyFont="1" applyFill="1" applyAlignment="1">
      <alignment wrapText="1"/>
    </xf>
    <xf numFmtId="0" fontId="0" fillId="0" borderId="0" xfId="0" applyFont="1"/>
    <xf numFmtId="0" fontId="80" fillId="0" borderId="0" xfId="0" applyFont="1"/>
    <xf numFmtId="0" fontId="32" fillId="0" borderId="0" xfId="0" applyFont="1" applyAlignment="1">
      <alignment horizontal="left" wrapText="1"/>
    </xf>
    <xf numFmtId="0" fontId="32" fillId="0" borderId="0" xfId="0" applyFont="1" applyFill="1" applyAlignment="1">
      <alignment horizontal="left" wrapText="1"/>
    </xf>
    <xf numFmtId="0" fontId="0" fillId="0" borderId="0" xfId="0" applyAlignment="1">
      <alignment horizontal="left"/>
    </xf>
    <xf numFmtId="0" fontId="2" fillId="18" borderId="0" xfId="45" applyFont="1" applyFill="1"/>
    <xf numFmtId="0" fontId="63" fillId="0" borderId="0" xfId="0" applyFont="1"/>
    <xf numFmtId="0" fontId="3" fillId="0" borderId="0" xfId="54" applyFont="1" applyFill="1" applyBorder="1" applyAlignment="1">
      <alignment vertical="center" wrapText="1"/>
    </xf>
    <xf numFmtId="168" fontId="61" fillId="0" borderId="0" xfId="0" applyNumberFormat="1" applyFont="1" applyAlignment="1">
      <alignment vertical="center"/>
    </xf>
    <xf numFmtId="0" fontId="82" fillId="0" borderId="0" xfId="67" applyFont="1"/>
    <xf numFmtId="0" fontId="84" fillId="29" borderId="16" xfId="0" applyFont="1" applyFill="1" applyBorder="1" applyAlignment="1">
      <alignment wrapText="1"/>
    </xf>
    <xf numFmtId="0" fontId="84" fillId="29" borderId="0" xfId="0" applyFont="1" applyFill="1" applyAlignment="1">
      <alignment wrapText="1"/>
    </xf>
    <xf numFmtId="0" fontId="84" fillId="29" borderId="0" xfId="0" applyFont="1" applyFill="1" applyAlignment="1">
      <alignment horizontal="left" wrapText="1" indent="2"/>
    </xf>
    <xf numFmtId="0" fontId="88" fillId="0" borderId="0" xfId="67" applyFont="1"/>
    <xf numFmtId="0" fontId="88" fillId="0" borderId="0" xfId="44" applyFont="1" applyBorder="1" applyAlignment="1"/>
    <xf numFmtId="0" fontId="89" fillId="29" borderId="0" xfId="0" applyFont="1" applyFill="1" applyAlignment="1">
      <alignment wrapText="1"/>
    </xf>
    <xf numFmtId="0" fontId="82" fillId="0" borderId="0" xfId="44" applyFont="1"/>
    <xf numFmtId="174" fontId="84" fillId="29" borderId="0" xfId="0" applyNumberFormat="1" applyFont="1" applyFill="1" applyAlignment="1">
      <alignment horizontal="right" wrapText="1"/>
    </xf>
    <xf numFmtId="201" fontId="84" fillId="0" borderId="0" xfId="0" applyNumberFormat="1" applyFont="1" applyAlignment="1">
      <alignment horizontal="right" wrapText="1"/>
    </xf>
    <xf numFmtId="201" fontId="85" fillId="0" borderId="9" xfId="0" applyNumberFormat="1" applyFont="1" applyBorder="1" applyAlignment="1">
      <alignment horizontal="right" wrapText="1"/>
    </xf>
    <xf numFmtId="201" fontId="91" fillId="29" borderId="0" xfId="0" applyNumberFormat="1" applyFont="1" applyFill="1" applyAlignment="1">
      <alignment horizontal="right" wrapText="1"/>
    </xf>
    <xf numFmtId="174" fontId="84" fillId="29" borderId="0" xfId="0" applyNumberFormat="1" applyFont="1" applyFill="1" applyAlignment="1">
      <alignment vertical="center" wrapText="1"/>
    </xf>
    <xf numFmtId="178" fontId="85" fillId="29" borderId="0" xfId="0" applyNumberFormat="1" applyFont="1" applyFill="1" applyAlignment="1">
      <alignment horizontal="right" vertical="center" wrapText="1"/>
    </xf>
    <xf numFmtId="184" fontId="85" fillId="29" borderId="0" xfId="0" applyNumberFormat="1" applyFont="1" applyFill="1" applyAlignment="1">
      <alignment horizontal="right" vertical="center" wrapText="1"/>
    </xf>
    <xf numFmtId="174" fontId="85" fillId="29" borderId="0" xfId="0" applyNumberFormat="1" applyFont="1" applyFill="1" applyAlignment="1">
      <alignment horizontal="right" vertical="center" wrapText="1"/>
    </xf>
    <xf numFmtId="186" fontId="85" fillId="29" borderId="0" xfId="0" applyNumberFormat="1" applyFont="1" applyFill="1" applyAlignment="1">
      <alignment horizontal="right" vertical="center" wrapText="1"/>
    </xf>
    <xf numFmtId="174" fontId="84" fillId="29" borderId="16" xfId="0" applyNumberFormat="1" applyFont="1" applyFill="1" applyBorder="1" applyAlignment="1">
      <alignment horizontal="right" vertical="center" wrapText="1"/>
    </xf>
    <xf numFmtId="174" fontId="84" fillId="29" borderId="0" xfId="0" applyNumberFormat="1" applyFont="1" applyFill="1" applyAlignment="1">
      <alignment horizontal="right" vertical="center" wrapText="1"/>
    </xf>
    <xf numFmtId="177" fontId="85" fillId="29" borderId="0" xfId="0" applyNumberFormat="1" applyFont="1" applyFill="1" applyAlignment="1">
      <alignment horizontal="right" vertical="center" wrapText="1"/>
    </xf>
    <xf numFmtId="0" fontId="92" fillId="18" borderId="0" xfId="0" applyFont="1" applyFill="1"/>
    <xf numFmtId="174" fontId="84" fillId="29" borderId="24" xfId="0" applyNumberFormat="1" applyFont="1" applyFill="1" applyBorder="1" applyAlignment="1">
      <alignment vertical="center" wrapText="1"/>
    </xf>
    <xf numFmtId="184" fontId="84" fillId="29" borderId="0" xfId="0" applyNumberFormat="1" applyFont="1" applyFill="1" applyAlignment="1">
      <alignment vertical="center" wrapText="1"/>
    </xf>
    <xf numFmtId="174" fontId="84" fillId="29" borderId="9" xfId="0" applyNumberFormat="1" applyFont="1" applyFill="1" applyBorder="1" applyAlignment="1">
      <alignment vertical="center" wrapText="1"/>
    </xf>
    <xf numFmtId="184" fontId="84" fillId="29" borderId="9" xfId="0" applyNumberFormat="1" applyFont="1" applyFill="1" applyBorder="1" applyAlignment="1">
      <alignment vertical="center" wrapText="1"/>
    </xf>
    <xf numFmtId="174" fontId="84" fillId="27" borderId="16" xfId="0" applyNumberFormat="1" applyFont="1" applyFill="1" applyBorder="1" applyAlignment="1">
      <alignment wrapText="1"/>
    </xf>
    <xf numFmtId="174" fontId="85" fillId="29" borderId="16" xfId="0" applyNumberFormat="1" applyFont="1" applyFill="1" applyBorder="1" applyAlignment="1">
      <alignment wrapText="1"/>
    </xf>
    <xf numFmtId="184" fontId="85" fillId="29" borderId="16" xfId="0" applyNumberFormat="1" applyFont="1" applyFill="1" applyBorder="1" applyAlignment="1">
      <alignment wrapText="1"/>
    </xf>
    <xf numFmtId="174" fontId="84" fillId="27" borderId="0" xfId="0" applyNumberFormat="1" applyFont="1" applyFill="1" applyAlignment="1">
      <alignment wrapText="1"/>
    </xf>
    <xf numFmtId="174" fontId="84" fillId="29" borderId="0" xfId="0" applyNumberFormat="1" applyFont="1" applyFill="1" applyAlignment="1">
      <alignment wrapText="1"/>
    </xf>
    <xf numFmtId="184" fontId="85" fillId="29" borderId="0" xfId="0" applyNumberFormat="1" applyFont="1" applyFill="1" applyAlignment="1">
      <alignment wrapText="1"/>
    </xf>
    <xf numFmtId="174" fontId="84" fillId="27" borderId="9" xfId="0" applyNumberFormat="1" applyFont="1" applyFill="1" applyBorder="1" applyAlignment="1">
      <alignment wrapText="1"/>
    </xf>
    <xf numFmtId="174" fontId="84" fillId="29" borderId="9" xfId="0" applyNumberFormat="1" applyFont="1" applyFill="1" applyBorder="1" applyAlignment="1">
      <alignment wrapText="1"/>
    </xf>
    <xf numFmtId="184" fontId="85" fillId="29" borderId="9" xfId="0" applyNumberFormat="1" applyFont="1" applyFill="1" applyBorder="1" applyAlignment="1">
      <alignment wrapText="1"/>
    </xf>
    <xf numFmtId="174" fontId="84" fillId="29" borderId="16" xfId="0" applyNumberFormat="1" applyFont="1" applyFill="1" applyBorder="1" applyAlignment="1">
      <alignment wrapText="1"/>
    </xf>
    <xf numFmtId="184" fontId="84" fillId="29" borderId="16" xfId="0" applyNumberFormat="1" applyFont="1" applyFill="1" applyBorder="1" applyAlignment="1">
      <alignment wrapText="1"/>
    </xf>
    <xf numFmtId="174" fontId="84" fillId="29" borderId="24" xfId="0" applyNumberFormat="1" applyFont="1" applyFill="1" applyBorder="1" applyAlignment="1">
      <alignment horizontal="right" vertical="center" wrapText="1"/>
    </xf>
    <xf numFmtId="0" fontId="89" fillId="29" borderId="0" xfId="0" applyFont="1" applyFill="1" applyAlignment="1">
      <alignment vertical="center" wrapText="1"/>
    </xf>
    <xf numFmtId="0" fontId="88" fillId="0" borderId="0" xfId="44" applyFont="1"/>
    <xf numFmtId="190" fontId="84" fillId="29" borderId="24" xfId="0" applyNumberFormat="1" applyFont="1" applyFill="1" applyBorder="1" applyAlignment="1">
      <alignment vertical="center" wrapText="1"/>
    </xf>
    <xf numFmtId="190" fontId="84" fillId="29" borderId="9" xfId="0" applyNumberFormat="1" applyFont="1" applyFill="1" applyBorder="1" applyAlignment="1">
      <alignment vertical="center" wrapText="1"/>
    </xf>
    <xf numFmtId="190" fontId="84" fillId="29" borderId="16" xfId="0" applyNumberFormat="1" applyFont="1" applyFill="1" applyBorder="1" applyAlignment="1">
      <alignment vertical="center" wrapText="1"/>
    </xf>
    <xf numFmtId="190" fontId="84" fillId="29" borderId="0" xfId="0" applyNumberFormat="1" applyFont="1" applyFill="1" applyAlignment="1">
      <alignment vertical="center" wrapText="1"/>
    </xf>
    <xf numFmtId="0" fontId="96" fillId="0" borderId="0" xfId="0" applyFont="1"/>
    <xf numFmtId="0" fontId="84" fillId="29" borderId="17" xfId="0" applyFont="1" applyFill="1" applyBorder="1" applyAlignment="1">
      <alignment wrapText="1"/>
    </xf>
    <xf numFmtId="0" fontId="84" fillId="29" borderId="25" xfId="0" applyFont="1" applyFill="1" applyBorder="1" applyAlignment="1">
      <alignment wrapText="1"/>
    </xf>
    <xf numFmtId="0" fontId="89" fillId="29" borderId="26" xfId="0" applyFont="1" applyFill="1" applyBorder="1" applyAlignment="1">
      <alignment horizontal="center" wrapText="1"/>
    </xf>
    <xf numFmtId="0" fontId="89" fillId="29" borderId="22" xfId="0" applyFont="1" applyFill="1" applyBorder="1" applyAlignment="1">
      <alignment horizontal="center" wrapText="1"/>
    </xf>
    <xf numFmtId="0" fontId="89" fillId="29" borderId="25" xfId="0" applyFont="1" applyFill="1" applyBorder="1" applyAlignment="1">
      <alignment horizontal="center" wrapText="1"/>
    </xf>
    <xf numFmtId="0" fontId="84" fillId="29" borderId="27" xfId="0" applyFont="1" applyFill="1" applyBorder="1" applyAlignment="1">
      <alignment horizontal="center" vertical="center" wrapText="1"/>
    </xf>
    <xf numFmtId="174" fontId="84" fillId="27" borderId="28" xfId="0" applyNumberFormat="1" applyFont="1" applyFill="1" applyBorder="1" applyAlignment="1">
      <alignment horizontal="right" vertical="center" wrapText="1"/>
    </xf>
    <xf numFmtId="191" fontId="84" fillId="27" borderId="24" xfId="0" applyNumberFormat="1" applyFont="1" applyFill="1" applyBorder="1" applyAlignment="1">
      <alignment vertical="center" wrapText="1"/>
    </xf>
    <xf numFmtId="187" fontId="84" fillId="27" borderId="27" xfId="0" applyNumberFormat="1" applyFont="1" applyFill="1" applyBorder="1" applyAlignment="1">
      <alignment vertical="center" wrapText="1"/>
    </xf>
    <xf numFmtId="174" fontId="84" fillId="29" borderId="28" xfId="0" applyNumberFormat="1" applyFont="1" applyFill="1" applyBorder="1" applyAlignment="1">
      <alignment horizontal="right" vertical="center" wrapText="1"/>
    </xf>
    <xf numFmtId="191" fontId="84" fillId="29" borderId="24" xfId="0" applyNumberFormat="1" applyFont="1" applyFill="1" applyBorder="1" applyAlignment="1">
      <alignment vertical="center" wrapText="1"/>
    </xf>
    <xf numFmtId="187" fontId="84" fillId="29" borderId="27" xfId="0" applyNumberFormat="1" applyFont="1" applyFill="1" applyBorder="1" applyAlignment="1">
      <alignment vertical="center" wrapText="1"/>
    </xf>
    <xf numFmtId="0" fontId="84" fillId="29" borderId="17" xfId="0" applyFont="1" applyFill="1" applyBorder="1" applyAlignment="1">
      <alignment horizontal="center" vertical="center" wrapText="1"/>
    </xf>
    <xf numFmtId="174" fontId="84" fillId="27" borderId="21" xfId="0" applyNumberFormat="1" applyFont="1" applyFill="1" applyBorder="1" applyAlignment="1">
      <alignment horizontal="right" vertical="center" wrapText="1"/>
    </xf>
    <xf numFmtId="191" fontId="84" fillId="27" borderId="0" xfId="0" applyNumberFormat="1" applyFont="1" applyFill="1" applyAlignment="1">
      <alignment vertical="center" wrapText="1"/>
    </xf>
    <xf numFmtId="187" fontId="84" fillId="27" borderId="17" xfId="0" applyNumberFormat="1" applyFont="1" applyFill="1" applyBorder="1" applyAlignment="1">
      <alignment vertical="center" wrapText="1"/>
    </xf>
    <xf numFmtId="174" fontId="84" fillId="29" borderId="21" xfId="0" applyNumberFormat="1" applyFont="1" applyFill="1" applyBorder="1" applyAlignment="1">
      <alignment horizontal="right" vertical="center" wrapText="1"/>
    </xf>
    <xf numFmtId="191" fontId="84" fillId="29" borderId="0" xfId="0" applyNumberFormat="1" applyFont="1" applyFill="1" applyAlignment="1">
      <alignment vertical="center" wrapText="1"/>
    </xf>
    <xf numFmtId="187" fontId="84" fillId="29" borderId="17" xfId="0" applyNumberFormat="1" applyFont="1" applyFill="1" applyBorder="1" applyAlignment="1">
      <alignment vertical="center" wrapText="1"/>
    </xf>
    <xf numFmtId="0" fontId="84" fillId="29" borderId="29" xfId="0" applyFont="1" applyFill="1" applyBorder="1" applyAlignment="1">
      <alignment horizontal="center" vertical="center" wrapText="1"/>
    </xf>
    <xf numFmtId="174" fontId="84" fillId="27" borderId="30" xfId="0" applyNumberFormat="1" applyFont="1" applyFill="1" applyBorder="1" applyAlignment="1">
      <alignment horizontal="right" vertical="center" wrapText="1"/>
    </xf>
    <xf numFmtId="191" fontId="84" fillId="27" borderId="9" xfId="0" applyNumberFormat="1" applyFont="1" applyFill="1" applyBorder="1" applyAlignment="1">
      <alignment vertical="center" wrapText="1"/>
    </xf>
    <xf numFmtId="187" fontId="97" fillId="27" borderId="29" xfId="0" applyNumberFormat="1" applyFont="1" applyFill="1" applyBorder="1" applyAlignment="1">
      <alignment vertical="center" wrapText="1"/>
    </xf>
    <xf numFmtId="174" fontId="84" fillId="29" borderId="30" xfId="0" applyNumberFormat="1" applyFont="1" applyFill="1" applyBorder="1" applyAlignment="1">
      <alignment horizontal="right" vertical="center" wrapText="1"/>
    </xf>
    <xf numFmtId="191" fontId="84" fillId="29" borderId="9" xfId="0" applyNumberFormat="1" applyFont="1" applyFill="1" applyBorder="1" applyAlignment="1">
      <alignment vertical="center" wrapText="1"/>
    </xf>
    <xf numFmtId="187" fontId="98" fillId="29" borderId="29" xfId="0" applyNumberFormat="1" applyFont="1" applyFill="1" applyBorder="1" applyAlignment="1">
      <alignment vertical="center" wrapText="1"/>
    </xf>
    <xf numFmtId="0" fontId="84" fillId="29" borderId="32" xfId="0" applyFont="1" applyFill="1" applyBorder="1" applyAlignment="1">
      <alignment horizontal="center" vertical="center" wrapText="1"/>
    </xf>
    <xf numFmtId="174" fontId="84" fillId="27" borderId="33" xfId="0" applyNumberFormat="1" applyFont="1" applyFill="1" applyBorder="1" applyAlignment="1">
      <alignment horizontal="right" vertical="center" wrapText="1"/>
    </xf>
    <xf numFmtId="191" fontId="84" fillId="27" borderId="16" xfId="0" applyNumberFormat="1" applyFont="1" applyFill="1" applyBorder="1" applyAlignment="1">
      <alignment vertical="center" wrapText="1"/>
    </xf>
    <xf numFmtId="187" fontId="84" fillId="27" borderId="32" xfId="0" applyNumberFormat="1" applyFont="1" applyFill="1" applyBorder="1" applyAlignment="1">
      <alignment vertical="center" wrapText="1"/>
    </xf>
    <xf numFmtId="174" fontId="84" fillId="29" borderId="33" xfId="0" applyNumberFormat="1" applyFont="1" applyFill="1" applyBorder="1" applyAlignment="1">
      <alignment horizontal="right" vertical="center" wrapText="1"/>
    </xf>
    <xf numFmtId="191" fontId="84" fillId="29" borderId="16" xfId="0" applyNumberFormat="1" applyFont="1" applyFill="1" applyBorder="1" applyAlignment="1">
      <alignment vertical="center" wrapText="1"/>
    </xf>
    <xf numFmtId="187" fontId="84" fillId="29" borderId="32" xfId="0" applyNumberFormat="1" applyFont="1" applyFill="1" applyBorder="1" applyAlignment="1">
      <alignment vertical="center" wrapText="1"/>
    </xf>
    <xf numFmtId="187" fontId="85" fillId="29" borderId="17" xfId="0" applyNumberFormat="1" applyFont="1" applyFill="1" applyBorder="1" applyAlignment="1">
      <alignment vertical="center" wrapText="1"/>
    </xf>
    <xf numFmtId="0" fontId="101" fillId="29" borderId="0" xfId="0" applyFont="1" applyFill="1" applyAlignment="1">
      <alignment horizontal="left" vertical="center" wrapText="1" indent="2"/>
    </xf>
    <xf numFmtId="174" fontId="101" fillId="27" borderId="24" xfId="0" applyNumberFormat="1" applyFont="1" applyFill="1" applyBorder="1" applyAlignment="1">
      <alignment horizontal="right" vertical="center" wrapText="1"/>
    </xf>
    <xf numFmtId="174" fontId="101" fillId="29" borderId="24" xfId="0" applyNumberFormat="1" applyFont="1" applyFill="1" applyBorder="1" applyAlignment="1">
      <alignment horizontal="right" vertical="center" wrapText="1"/>
    </xf>
    <xf numFmtId="184" fontId="101" fillId="29" borderId="24" xfId="0" applyNumberFormat="1" applyFont="1" applyFill="1" applyBorder="1" applyAlignment="1">
      <alignment horizontal="right" vertical="center" wrapText="1"/>
    </xf>
    <xf numFmtId="174" fontId="101" fillId="27" borderId="0" xfId="0" applyNumberFormat="1" applyFont="1" applyFill="1" applyAlignment="1">
      <alignment horizontal="right" vertical="center" wrapText="1"/>
    </xf>
    <xf numFmtId="174" fontId="101" fillId="29" borderId="0" xfId="0" applyNumberFormat="1" applyFont="1" applyFill="1" applyAlignment="1">
      <alignment horizontal="right" vertical="center" wrapText="1"/>
    </xf>
    <xf numFmtId="184" fontId="101" fillId="29" borderId="0" xfId="0" applyNumberFormat="1" applyFont="1" applyFill="1" applyAlignment="1">
      <alignment horizontal="right" vertical="center" wrapText="1"/>
    </xf>
    <xf numFmtId="174" fontId="101" fillId="27" borderId="9" xfId="0" applyNumberFormat="1" applyFont="1" applyFill="1" applyBorder="1" applyAlignment="1">
      <alignment horizontal="right" vertical="center" wrapText="1"/>
    </xf>
    <xf numFmtId="174" fontId="101" fillId="29" borderId="9" xfId="0" applyNumberFormat="1" applyFont="1" applyFill="1" applyBorder="1" applyAlignment="1">
      <alignment horizontal="right" vertical="center" wrapText="1"/>
    </xf>
    <xf numFmtId="184" fontId="101" fillId="29" borderId="9" xfId="0" applyNumberFormat="1" applyFont="1" applyFill="1" applyBorder="1" applyAlignment="1">
      <alignment horizontal="right" vertical="center" wrapText="1"/>
    </xf>
    <xf numFmtId="174" fontId="84" fillId="27" borderId="24" xfId="0" applyNumberFormat="1" applyFont="1" applyFill="1" applyBorder="1" applyAlignment="1">
      <alignment horizontal="right" vertical="center" wrapText="1"/>
    </xf>
    <xf numFmtId="174" fontId="84" fillId="27" borderId="9" xfId="0" applyNumberFormat="1" applyFont="1" applyFill="1" applyBorder="1" applyAlignment="1">
      <alignment horizontal="right" vertical="center" wrapText="1"/>
    </xf>
    <xf numFmtId="174" fontId="84" fillId="29" borderId="9" xfId="0" applyNumberFormat="1" applyFont="1" applyFill="1" applyBorder="1" applyAlignment="1">
      <alignment horizontal="right" vertical="center" wrapText="1"/>
    </xf>
    <xf numFmtId="194" fontId="84" fillId="29" borderId="9" xfId="0" applyNumberFormat="1" applyFont="1" applyFill="1" applyBorder="1" applyAlignment="1">
      <alignment horizontal="right" vertical="center" wrapText="1"/>
    </xf>
    <xf numFmtId="0" fontId="84" fillId="29" borderId="0" xfId="0" applyFont="1" applyFill="1" applyAlignment="1">
      <alignment vertical="center" wrapText="1"/>
    </xf>
    <xf numFmtId="174" fontId="84" fillId="27" borderId="0" xfId="0" applyNumberFormat="1" applyFont="1" applyFill="1" applyAlignment="1">
      <alignment horizontal="right" vertical="center" wrapText="1"/>
    </xf>
    <xf numFmtId="194" fontId="84" fillId="29" borderId="0" xfId="0" applyNumberFormat="1" applyFont="1" applyFill="1" applyAlignment="1">
      <alignment vertical="center" wrapText="1"/>
    </xf>
    <xf numFmtId="194" fontId="84" fillId="29" borderId="0" xfId="0" applyNumberFormat="1" applyFont="1" applyFill="1" applyAlignment="1">
      <alignment horizontal="right" vertical="center" wrapText="1"/>
    </xf>
    <xf numFmtId="174" fontId="84" fillId="27" borderId="34" xfId="0" applyNumberFormat="1" applyFont="1" applyFill="1" applyBorder="1" applyAlignment="1">
      <alignment horizontal="right" vertical="center" wrapText="1"/>
    </xf>
    <xf numFmtId="174" fontId="84" fillId="29" borderId="34" xfId="0" applyNumberFormat="1" applyFont="1" applyFill="1" applyBorder="1" applyAlignment="1">
      <alignment horizontal="right" vertical="center" wrapText="1"/>
    </xf>
    <xf numFmtId="174" fontId="84" fillId="27" borderId="19" xfId="0" applyNumberFormat="1" applyFont="1" applyFill="1" applyBorder="1" applyAlignment="1">
      <alignment horizontal="right" vertical="center" wrapText="1"/>
    </xf>
    <xf numFmtId="174" fontId="84" fillId="29" borderId="19" xfId="0" applyNumberFormat="1" applyFont="1" applyFill="1" applyBorder="1" applyAlignment="1">
      <alignment horizontal="right" vertical="center" wrapText="1"/>
    </xf>
    <xf numFmtId="173" fontId="65" fillId="18" borderId="0" xfId="0" applyNumberFormat="1" applyFont="1" applyFill="1" applyBorder="1" applyAlignment="1">
      <alignment horizontal="right" vertical="center"/>
    </xf>
    <xf numFmtId="174" fontId="84" fillId="28" borderId="24" xfId="0" applyNumberFormat="1" applyFont="1" applyFill="1" applyBorder="1" applyAlignment="1">
      <alignment horizontal="right" vertical="center" wrapText="1"/>
    </xf>
    <xf numFmtId="174" fontId="84" fillId="28" borderId="9" xfId="0" applyNumberFormat="1" applyFont="1" applyFill="1" applyBorder="1" applyAlignment="1">
      <alignment horizontal="right" vertical="center" wrapText="1"/>
    </xf>
    <xf numFmtId="184" fontId="84" fillId="29" borderId="9" xfId="0" applyNumberFormat="1" applyFont="1" applyFill="1" applyBorder="1" applyAlignment="1">
      <alignment horizontal="right" vertical="center" wrapText="1"/>
    </xf>
    <xf numFmtId="182" fontId="84" fillId="27" borderId="24" xfId="0" applyNumberFormat="1" applyFont="1" applyFill="1" applyBorder="1" applyAlignment="1">
      <alignment horizontal="right" vertical="center" wrapText="1"/>
    </xf>
    <xf numFmtId="182" fontId="84" fillId="29" borderId="24" xfId="0" applyNumberFormat="1" applyFont="1" applyFill="1" applyBorder="1" applyAlignment="1">
      <alignment horizontal="right" vertical="center" wrapText="1"/>
    </xf>
    <xf numFmtId="184" fontId="84" fillId="29" borderId="24" xfId="0" applyNumberFormat="1" applyFont="1" applyFill="1" applyBorder="1" applyAlignment="1">
      <alignment horizontal="right" vertical="center" wrapText="1"/>
    </xf>
    <xf numFmtId="184" fontId="84" fillId="29" borderId="0" xfId="0" applyNumberFormat="1" applyFont="1" applyFill="1" applyAlignment="1">
      <alignment horizontal="right" vertical="center" wrapText="1"/>
    </xf>
    <xf numFmtId="182" fontId="84" fillId="27" borderId="0" xfId="0" applyNumberFormat="1" applyFont="1" applyFill="1" applyAlignment="1">
      <alignment horizontal="right" vertical="center" wrapText="1"/>
    </xf>
    <xf numFmtId="182" fontId="84" fillId="29" borderId="0" xfId="0" applyNumberFormat="1" applyFont="1" applyFill="1" applyAlignment="1">
      <alignment horizontal="right" vertical="center" wrapText="1"/>
    </xf>
    <xf numFmtId="184" fontId="84" fillId="29" borderId="16" xfId="0" applyNumberFormat="1" applyFont="1" applyFill="1" applyBorder="1" applyAlignment="1">
      <alignment horizontal="right" wrapText="1"/>
    </xf>
    <xf numFmtId="184" fontId="84" fillId="29" borderId="0" xfId="0" applyNumberFormat="1" applyFont="1" applyFill="1" applyAlignment="1">
      <alignment horizontal="right" wrapText="1"/>
    </xf>
    <xf numFmtId="0" fontId="84" fillId="29" borderId="9" xfId="0" applyFont="1" applyFill="1" applyBorder="1" applyAlignment="1">
      <alignment horizontal="left" wrapText="1" indent="2"/>
    </xf>
    <xf numFmtId="184" fontId="84" fillId="29" borderId="16" xfId="0" applyNumberFormat="1" applyFont="1" applyFill="1" applyBorder="1" applyAlignment="1">
      <alignment horizontal="right" vertical="center" wrapText="1"/>
    </xf>
    <xf numFmtId="184" fontId="84" fillId="29" borderId="9" xfId="0" applyNumberFormat="1" applyFont="1" applyFill="1" applyBorder="1" applyAlignment="1">
      <alignment horizontal="right" wrapText="1"/>
    </xf>
    <xf numFmtId="0" fontId="33" fillId="0" borderId="0" xfId="38" applyFont="1" applyAlignment="1"/>
    <xf numFmtId="0" fontId="92" fillId="0" borderId="0" xfId="0" applyFont="1"/>
    <xf numFmtId="0" fontId="109" fillId="0" borderId="0" xfId="0" applyFont="1"/>
    <xf numFmtId="0" fontId="89" fillId="29" borderId="36" xfId="0" applyFont="1" applyFill="1" applyBorder="1" applyAlignment="1">
      <alignment horizontal="center" wrapText="1"/>
    </xf>
    <xf numFmtId="173" fontId="84" fillId="29" borderId="0" xfId="0" applyNumberFormat="1" applyFont="1" applyFill="1" applyAlignment="1">
      <alignment wrapText="1"/>
    </xf>
    <xf numFmtId="0" fontId="35" fillId="0" borderId="0" xfId="38" applyFont="1" applyAlignment="1"/>
    <xf numFmtId="0" fontId="1" fillId="0" borderId="0" xfId="45" applyFont="1" applyProtection="1"/>
    <xf numFmtId="0" fontId="84" fillId="29" borderId="0" xfId="0" applyFont="1" applyFill="1" applyAlignment="1">
      <alignment horizontal="left" vertical="center" wrapText="1" indent="1"/>
    </xf>
    <xf numFmtId="194" fontId="84" fillId="29" borderId="9" xfId="0" applyNumberFormat="1" applyFont="1" applyFill="1" applyBorder="1" applyAlignment="1">
      <alignment wrapText="1"/>
    </xf>
    <xf numFmtId="0" fontId="84" fillId="29" borderId="9" xfId="0" applyFont="1" applyFill="1" applyBorder="1" applyAlignment="1">
      <alignment horizontal="left" vertical="center" wrapText="1" indent="2"/>
    </xf>
    <xf numFmtId="0" fontId="110" fillId="0" borderId="0" xfId="0" applyFont="1"/>
    <xf numFmtId="174" fontId="84" fillId="28" borderId="0" xfId="0" applyNumberFormat="1" applyFont="1" applyFill="1" applyAlignment="1">
      <alignment horizontal="right" vertical="center" wrapText="1" indent="1"/>
    </xf>
    <xf numFmtId="0" fontId="89" fillId="29" borderId="36" xfId="0" applyFont="1" applyFill="1" applyBorder="1" applyAlignment="1">
      <alignment horizontal="center" vertical="center" wrapText="1"/>
    </xf>
    <xf numFmtId="182" fontId="84" fillId="29" borderId="24" xfId="0" applyNumberFormat="1" applyFont="1" applyFill="1" applyBorder="1" applyAlignment="1">
      <alignment wrapText="1"/>
    </xf>
    <xf numFmtId="182" fontId="84" fillId="0" borderId="24" xfId="0" applyNumberFormat="1" applyFont="1" applyFill="1" applyBorder="1" applyAlignment="1">
      <alignment wrapText="1"/>
    </xf>
    <xf numFmtId="182" fontId="84" fillId="28" borderId="24" xfId="0" applyNumberFormat="1" applyFont="1" applyFill="1" applyBorder="1" applyAlignment="1">
      <alignment wrapText="1"/>
    </xf>
    <xf numFmtId="182" fontId="84" fillId="29" borderId="0" xfId="0" applyNumberFormat="1" applyFont="1" applyFill="1" applyAlignment="1">
      <alignment wrapText="1"/>
    </xf>
    <xf numFmtId="182" fontId="84" fillId="0" borderId="0" xfId="0" applyNumberFormat="1" applyFont="1" applyFill="1" applyAlignment="1">
      <alignment wrapText="1"/>
    </xf>
    <xf numFmtId="182" fontId="84" fillId="28" borderId="0" xfId="0" applyNumberFormat="1" applyFont="1" applyFill="1" applyAlignment="1">
      <alignment wrapText="1"/>
    </xf>
    <xf numFmtId="171" fontId="89" fillId="29" borderId="36" xfId="0" applyNumberFormat="1" applyFont="1" applyFill="1" applyBorder="1" applyAlignment="1">
      <alignment horizontal="center" wrapText="1"/>
    </xf>
    <xf numFmtId="0" fontId="89" fillId="29" borderId="41" xfId="0" applyFont="1" applyFill="1" applyBorder="1" applyAlignment="1">
      <alignment horizontal="center" wrapText="1"/>
    </xf>
    <xf numFmtId="171" fontId="89" fillId="29" borderId="42" xfId="0" applyNumberFormat="1" applyFont="1" applyFill="1" applyBorder="1" applyAlignment="1">
      <alignment horizontal="center" wrapText="1"/>
    </xf>
    <xf numFmtId="182" fontId="84" fillId="29" borderId="43" xfId="0" applyNumberFormat="1" applyFont="1" applyFill="1" applyBorder="1" applyAlignment="1">
      <alignment wrapText="1"/>
    </xf>
    <xf numFmtId="174" fontId="84" fillId="29" borderId="44" xfId="0" applyNumberFormat="1" applyFont="1" applyFill="1" applyBorder="1" applyAlignment="1">
      <alignment vertical="center" wrapText="1"/>
    </xf>
    <xf numFmtId="182" fontId="84" fillId="29" borderId="37" xfId="0" applyNumberFormat="1" applyFont="1" applyFill="1" applyBorder="1" applyAlignment="1">
      <alignment wrapText="1"/>
    </xf>
    <xf numFmtId="174" fontId="84" fillId="29" borderId="38" xfId="0" applyNumberFormat="1" applyFont="1" applyFill="1" applyBorder="1" applyAlignment="1">
      <alignment vertical="center" wrapText="1"/>
    </xf>
    <xf numFmtId="0" fontId="108" fillId="32" borderId="0" xfId="0" applyFont="1" applyFill="1" applyAlignment="1">
      <alignment wrapText="1"/>
    </xf>
    <xf numFmtId="0" fontId="108" fillId="32" borderId="37" xfId="0" applyFont="1" applyFill="1" applyBorder="1" applyAlignment="1">
      <alignment wrapText="1"/>
    </xf>
    <xf numFmtId="0" fontId="108" fillId="32" borderId="38" xfId="0" applyFont="1" applyFill="1" applyBorder="1" applyAlignment="1">
      <alignment wrapText="1"/>
    </xf>
    <xf numFmtId="182" fontId="83" fillId="32" borderId="0" xfId="0" applyNumberFormat="1" applyFont="1" applyFill="1" applyAlignment="1">
      <alignment vertical="center" wrapText="1"/>
    </xf>
    <xf numFmtId="182" fontId="83" fillId="32" borderId="37" xfId="0" applyNumberFormat="1" applyFont="1" applyFill="1" applyBorder="1" applyAlignment="1">
      <alignment vertical="center" wrapText="1"/>
    </xf>
    <xf numFmtId="174" fontId="83" fillId="32" borderId="38" xfId="0" applyNumberFormat="1" applyFont="1" applyFill="1" applyBorder="1" applyAlignment="1">
      <alignment vertical="center" wrapText="1"/>
    </xf>
    <xf numFmtId="174" fontId="83" fillId="32" borderId="0" xfId="0" applyNumberFormat="1" applyFont="1" applyFill="1" applyAlignment="1">
      <alignment vertical="center" wrapText="1"/>
    </xf>
    <xf numFmtId="174" fontId="84" fillId="28" borderId="24" xfId="0" applyNumberFormat="1" applyFont="1" applyFill="1" applyBorder="1" applyAlignment="1">
      <alignment horizontal="right" vertical="center" wrapText="1" indent="1"/>
    </xf>
    <xf numFmtId="0" fontId="82" fillId="0" borderId="0" xfId="38" applyFont="1"/>
    <xf numFmtId="0" fontId="65" fillId="26" borderId="0" xfId="0" applyFont="1" applyFill="1"/>
    <xf numFmtId="0" fontId="84" fillId="29" borderId="0" xfId="0" applyFont="1" applyFill="1" applyAlignment="1">
      <alignment horizontal="left" vertical="center" wrapText="1" indent="2"/>
    </xf>
    <xf numFmtId="171" fontId="106" fillId="29" borderId="22" xfId="0" applyNumberFormat="1" applyFont="1" applyFill="1" applyBorder="1" applyAlignment="1">
      <alignment horizontal="right" vertical="center" wrapText="1"/>
    </xf>
    <xf numFmtId="178" fontId="108" fillId="29" borderId="0" xfId="0" applyNumberFormat="1" applyFont="1" applyFill="1" applyAlignment="1">
      <alignment horizontal="right" vertical="center" wrapText="1"/>
    </xf>
    <xf numFmtId="178" fontId="108" fillId="27" borderId="0" xfId="0" applyNumberFormat="1" applyFont="1" applyFill="1" applyAlignment="1">
      <alignment horizontal="right" vertical="center" wrapText="1"/>
    </xf>
    <xf numFmtId="174" fontId="84" fillId="27" borderId="0" xfId="0" applyNumberFormat="1" applyFont="1" applyFill="1" applyBorder="1" applyAlignment="1">
      <alignment horizontal="right" vertical="center" wrapText="1"/>
    </xf>
    <xf numFmtId="182" fontId="108" fillId="29" borderId="0" xfId="0" applyNumberFormat="1" applyFont="1" applyFill="1" applyAlignment="1">
      <alignment horizontal="right" vertical="center" wrapText="1"/>
    </xf>
    <xf numFmtId="182" fontId="108" fillId="25" borderId="0" xfId="0" applyNumberFormat="1" applyFont="1" applyFill="1" applyAlignment="1">
      <alignment horizontal="right" wrapText="1"/>
    </xf>
    <xf numFmtId="174" fontId="108" fillId="27" borderId="0" xfId="0" applyNumberFormat="1" applyFont="1" applyFill="1" applyAlignment="1">
      <alignment horizontal="right" vertical="center" wrapText="1"/>
    </xf>
    <xf numFmtId="174" fontId="108" fillId="29" borderId="0" xfId="0" applyNumberFormat="1" applyFont="1" applyFill="1" applyAlignment="1">
      <alignment horizontal="right" vertical="center" wrapText="1"/>
    </xf>
    <xf numFmtId="0" fontId="39" fillId="0" borderId="0" xfId="67" applyFont="1" applyAlignment="1">
      <alignment horizontal="right"/>
    </xf>
    <xf numFmtId="168" fontId="33" fillId="0" borderId="0" xfId="0" applyNumberFormat="1" applyFont="1" applyAlignment="1">
      <alignment horizontal="right" vertical="center"/>
    </xf>
    <xf numFmtId="0" fontId="0" fillId="0" borderId="0" xfId="0" applyAlignment="1">
      <alignment horizontal="right"/>
    </xf>
    <xf numFmtId="169" fontId="33" fillId="0" borderId="0" xfId="0" applyNumberFormat="1" applyFont="1" applyAlignment="1">
      <alignment horizontal="right" vertical="center"/>
    </xf>
    <xf numFmtId="168" fontId="33" fillId="0" borderId="0" xfId="0" applyNumberFormat="1" applyFont="1" applyAlignment="1"/>
    <xf numFmtId="168" fontId="33" fillId="0" borderId="0" xfId="0" applyNumberFormat="1" applyFont="1" applyAlignment="1">
      <alignment horizontal="right"/>
    </xf>
    <xf numFmtId="0" fontId="1" fillId="0" borderId="0" xfId="0" applyFont="1"/>
    <xf numFmtId="0" fontId="1" fillId="0" borderId="0" xfId="0" applyFont="1" applyAlignment="1">
      <alignment horizontal="right"/>
    </xf>
    <xf numFmtId="178" fontId="101" fillId="29" borderId="0" xfId="0" applyNumberFormat="1" applyFont="1" applyFill="1" applyAlignment="1">
      <alignment horizontal="right" vertical="center" wrapText="1"/>
    </xf>
    <xf numFmtId="196" fontId="101" fillId="29" borderId="0" xfId="0" applyNumberFormat="1" applyFont="1" applyFill="1" applyAlignment="1">
      <alignment horizontal="right" vertical="center" wrapText="1"/>
    </xf>
    <xf numFmtId="194" fontId="101" fillId="29" borderId="0" xfId="0" applyNumberFormat="1" applyFont="1" applyFill="1" applyAlignment="1">
      <alignment horizontal="right" vertical="center" wrapText="1"/>
    </xf>
    <xf numFmtId="196" fontId="84" fillId="31" borderId="0" xfId="0" applyNumberFormat="1" applyFont="1" applyFill="1" applyAlignment="1">
      <alignment wrapText="1"/>
    </xf>
    <xf numFmtId="196" fontId="84" fillId="29" borderId="0" xfId="0" applyNumberFormat="1" applyFont="1" applyFill="1" applyAlignment="1">
      <alignment wrapText="1"/>
    </xf>
    <xf numFmtId="194" fontId="84" fillId="29" borderId="0" xfId="0" applyNumberFormat="1" applyFont="1" applyFill="1" applyAlignment="1">
      <alignment wrapText="1"/>
    </xf>
    <xf numFmtId="196" fontId="84" fillId="29" borderId="16" xfId="0" applyNumberFormat="1" applyFont="1" applyFill="1" applyBorder="1" applyAlignment="1">
      <alignment wrapText="1"/>
    </xf>
    <xf numFmtId="194" fontId="84" fillId="29" borderId="16" xfId="0" applyNumberFormat="1" applyFont="1" applyFill="1" applyBorder="1" applyAlignment="1">
      <alignment wrapText="1"/>
    </xf>
    <xf numFmtId="0" fontId="84" fillId="29" borderId="16" xfId="0" applyFont="1" applyFill="1" applyBorder="1" applyAlignment="1">
      <alignment horizontal="left" wrapText="1" indent="2"/>
    </xf>
    <xf numFmtId="0" fontId="84" fillId="29" borderId="9" xfId="0" applyFont="1" applyFill="1" applyBorder="1" applyAlignment="1">
      <alignment horizontal="left" wrapText="1" indent="3"/>
    </xf>
    <xf numFmtId="196" fontId="84" fillId="29" borderId="0" xfId="0" applyNumberFormat="1" applyFont="1" applyFill="1" applyAlignment="1">
      <alignment vertical="center" wrapText="1"/>
    </xf>
    <xf numFmtId="199" fontId="84" fillId="29" borderId="0" xfId="151" applyNumberFormat="1" applyFont="1" applyFill="1" applyAlignment="1">
      <alignment wrapText="1"/>
    </xf>
    <xf numFmtId="197" fontId="84" fillId="29" borderId="0" xfId="0" applyNumberFormat="1" applyFont="1" applyFill="1" applyAlignment="1">
      <alignment vertical="center" wrapText="1"/>
    </xf>
    <xf numFmtId="168" fontId="95" fillId="0" borderId="0" xfId="0" applyNumberFormat="1" applyFont="1" applyFill="1" applyBorder="1" applyAlignment="1">
      <alignment horizontal="left" vertical="top"/>
    </xf>
    <xf numFmtId="0" fontId="84" fillId="29" borderId="0" xfId="56" applyFont="1" applyFill="1" applyAlignment="1">
      <alignment wrapText="1"/>
    </xf>
    <xf numFmtId="174" fontId="101" fillId="0" borderId="0" xfId="0" applyNumberFormat="1" applyFont="1" applyFill="1" applyAlignment="1">
      <alignment horizontal="right" vertical="center" wrapText="1"/>
    </xf>
    <xf numFmtId="0" fontId="101" fillId="29" borderId="16" xfId="0" applyFont="1" applyFill="1" applyBorder="1" applyAlignment="1">
      <alignment horizontal="right" wrapText="1"/>
    </xf>
    <xf numFmtId="168" fontId="82" fillId="0" borderId="0" xfId="0" applyNumberFormat="1" applyFont="1" applyBorder="1" applyAlignment="1">
      <alignment vertical="center"/>
    </xf>
    <xf numFmtId="178" fontId="101" fillId="31" borderId="0" xfId="0" applyNumberFormat="1" applyFont="1" applyFill="1" applyAlignment="1">
      <alignment horizontal="right" vertical="center" wrapText="1"/>
    </xf>
    <xf numFmtId="178" fontId="101" fillId="0" borderId="0" xfId="0" applyNumberFormat="1" applyFont="1" applyFill="1" applyAlignment="1">
      <alignment horizontal="right" vertical="center" wrapText="1"/>
    </xf>
    <xf numFmtId="166" fontId="65" fillId="18" borderId="0" xfId="0" applyNumberFormat="1" applyFont="1" applyFill="1" applyBorder="1" applyAlignment="1">
      <alignment horizontal="right"/>
    </xf>
    <xf numFmtId="168" fontId="82" fillId="0" borderId="0" xfId="0" applyNumberFormat="1" applyFont="1" applyAlignment="1">
      <alignment horizontal="right" vertical="center"/>
    </xf>
    <xf numFmtId="0" fontId="65" fillId="0" borderId="0" xfId="0" applyFont="1" applyAlignment="1">
      <alignment horizontal="right"/>
    </xf>
    <xf numFmtId="195" fontId="101" fillId="29" borderId="0" xfId="0" applyNumberFormat="1" applyFont="1" applyFill="1" applyAlignment="1">
      <alignment horizontal="right" vertical="center" wrapText="1"/>
    </xf>
    <xf numFmtId="191" fontId="101" fillId="29" borderId="0" xfId="0" applyNumberFormat="1" applyFont="1" applyFill="1" applyAlignment="1">
      <alignment horizontal="right" vertical="center" wrapText="1"/>
    </xf>
    <xf numFmtId="198" fontId="101" fillId="0" borderId="0" xfId="0" applyNumberFormat="1" applyFont="1" applyAlignment="1">
      <alignment horizontal="right" wrapText="1"/>
    </xf>
    <xf numFmtId="191" fontId="101" fillId="29" borderId="9" xfId="0" applyNumberFormat="1" applyFont="1" applyFill="1" applyBorder="1" applyAlignment="1">
      <alignment horizontal="right" vertical="center" wrapText="1"/>
    </xf>
    <xf numFmtId="191" fontId="101" fillId="29" borderId="16" xfId="0" applyNumberFormat="1" applyFont="1" applyFill="1" applyBorder="1" applyAlignment="1">
      <alignment horizontal="right" wrapText="1"/>
    </xf>
    <xf numFmtId="195" fontId="101" fillId="29" borderId="0" xfId="0" applyNumberFormat="1" applyFont="1" applyFill="1" applyAlignment="1">
      <alignment horizontal="right" wrapText="1"/>
    </xf>
    <xf numFmtId="191" fontId="101" fillId="29" borderId="0" xfId="0" applyNumberFormat="1" applyFont="1" applyFill="1" applyAlignment="1">
      <alignment horizontal="right" wrapText="1"/>
    </xf>
    <xf numFmtId="199" fontId="101" fillId="29" borderId="0" xfId="151" applyNumberFormat="1" applyFont="1" applyFill="1" applyAlignment="1">
      <alignment horizontal="right" wrapText="1"/>
    </xf>
    <xf numFmtId="168" fontId="82" fillId="0" borderId="0" xfId="0" applyNumberFormat="1" applyFont="1" applyBorder="1" applyAlignment="1">
      <alignment horizontal="right" vertical="center"/>
    </xf>
    <xf numFmtId="170" fontId="65" fillId="18" borderId="0" xfId="0" applyNumberFormat="1" applyFont="1" applyFill="1" applyBorder="1" applyAlignment="1">
      <alignment horizontal="right"/>
    </xf>
    <xf numFmtId="168" fontId="82" fillId="0" borderId="0" xfId="0" applyNumberFormat="1" applyFont="1" applyBorder="1" applyAlignment="1">
      <alignment horizontal="right" vertical="top" wrapText="1"/>
    </xf>
    <xf numFmtId="0" fontId="63" fillId="0" borderId="0" xfId="0" applyFont="1" applyAlignment="1">
      <alignment horizontal="right"/>
    </xf>
    <xf numFmtId="168" fontId="61" fillId="0" borderId="0" xfId="0" applyNumberFormat="1" applyFont="1" applyAlignment="1">
      <alignment horizontal="right" vertical="center"/>
    </xf>
    <xf numFmtId="168" fontId="33" fillId="0" borderId="0" xfId="0" applyNumberFormat="1" applyFont="1" applyBorder="1" applyAlignment="1">
      <alignment horizontal="right" vertical="center"/>
    </xf>
    <xf numFmtId="168" fontId="99" fillId="0" borderId="0" xfId="0" applyNumberFormat="1" applyFont="1" applyFill="1" applyBorder="1" applyAlignment="1">
      <alignment horizontal="left"/>
    </xf>
    <xf numFmtId="168" fontId="33" fillId="0" borderId="0" xfId="0" applyNumberFormat="1" applyFont="1" applyBorder="1" applyAlignment="1">
      <alignment horizontal="right"/>
    </xf>
    <xf numFmtId="0" fontId="109" fillId="0" borderId="0" xfId="0" applyFont="1" applyAlignment="1">
      <alignment vertical="center"/>
    </xf>
    <xf numFmtId="0" fontId="115" fillId="18" borderId="0" xfId="0" applyFont="1" applyFill="1"/>
    <xf numFmtId="0" fontId="38" fillId="18" borderId="0" xfId="0" applyFont="1" applyFill="1" applyAlignment="1">
      <alignment horizontal="center"/>
    </xf>
    <xf numFmtId="0" fontId="38" fillId="18" borderId="0" xfId="0" quotePrefix="1" applyFont="1" applyFill="1" applyAlignment="1">
      <alignment horizontal="center"/>
    </xf>
    <xf numFmtId="0" fontId="40" fillId="18" borderId="0" xfId="0" applyFont="1" applyFill="1"/>
    <xf numFmtId="0" fontId="0" fillId="18" borderId="0" xfId="0" applyFont="1" applyFill="1"/>
    <xf numFmtId="0" fontId="92" fillId="18" borderId="0" xfId="0" applyFont="1" applyFill="1" applyBorder="1"/>
    <xf numFmtId="0" fontId="115" fillId="18" borderId="0" xfId="0" applyFont="1" applyFill="1" applyBorder="1"/>
    <xf numFmtId="0" fontId="0" fillId="18" borderId="0" xfId="0" applyFont="1" applyFill="1" applyBorder="1"/>
    <xf numFmtId="0" fontId="116" fillId="18" borderId="0" xfId="0" applyFont="1" applyFill="1" applyBorder="1"/>
    <xf numFmtId="0" fontId="109" fillId="18" borderId="0" xfId="0" applyFont="1" applyFill="1" applyBorder="1"/>
    <xf numFmtId="0" fontId="41" fillId="18" borderId="0" xfId="102" applyFont="1" applyFill="1" applyAlignment="1" applyProtection="1">
      <alignment horizontal="center"/>
    </xf>
    <xf numFmtId="0" fontId="117" fillId="18" borderId="0" xfId="0" applyFont="1" applyFill="1" applyBorder="1"/>
    <xf numFmtId="0" fontId="118" fillId="18" borderId="0" xfId="0" applyFont="1" applyFill="1" applyBorder="1"/>
    <xf numFmtId="0" fontId="120" fillId="18" borderId="0" xfId="0" applyFont="1" applyFill="1" applyBorder="1"/>
    <xf numFmtId="0" fontId="123" fillId="34" borderId="0" xfId="0" applyFont="1" applyFill="1" applyBorder="1" applyAlignment="1">
      <alignment vertical="center"/>
    </xf>
    <xf numFmtId="0" fontId="82" fillId="18" borderId="0" xfId="0" applyFont="1" applyFill="1" applyBorder="1"/>
    <xf numFmtId="0" fontId="0" fillId="18" borderId="53" xfId="0" applyFont="1" applyFill="1" applyBorder="1"/>
    <xf numFmtId="0" fontId="0" fillId="18" borderId="54" xfId="0" applyFont="1" applyFill="1" applyBorder="1"/>
    <xf numFmtId="0" fontId="0" fillId="18" borderId="55" xfId="0" applyFont="1" applyFill="1" applyBorder="1"/>
    <xf numFmtId="0" fontId="92" fillId="18" borderId="56" xfId="0" applyFont="1" applyFill="1" applyBorder="1"/>
    <xf numFmtId="0" fontId="92" fillId="18" borderId="57" xfId="0" applyFont="1" applyFill="1" applyBorder="1"/>
    <xf numFmtId="0" fontId="115" fillId="18" borderId="56" xfId="0" applyFont="1" applyFill="1" applyBorder="1"/>
    <xf numFmtId="0" fontId="115" fillId="18" borderId="57" xfId="0" applyFont="1" applyFill="1" applyBorder="1"/>
    <xf numFmtId="0" fontId="0" fillId="18" borderId="56" xfId="0" applyFont="1" applyFill="1" applyBorder="1"/>
    <xf numFmtId="0" fontId="38" fillId="18" borderId="0" xfId="0" applyFont="1" applyFill="1" applyBorder="1" applyAlignment="1">
      <alignment horizontal="left"/>
    </xf>
    <xf numFmtId="0" fontId="0" fillId="18" borderId="57" xfId="0" applyFont="1" applyFill="1" applyBorder="1"/>
    <xf numFmtId="0" fontId="41" fillId="18" borderId="0" xfId="102" applyFont="1" applyFill="1" applyBorder="1" applyAlignment="1" applyProtection="1">
      <alignment horizontal="left"/>
    </xf>
    <xf numFmtId="0" fontId="38" fillId="18" borderId="0" xfId="0" quotePrefix="1" applyFont="1" applyFill="1" applyBorder="1" applyAlignment="1">
      <alignment horizontal="left"/>
    </xf>
    <xf numFmtId="0" fontId="40" fillId="34" borderId="56" xfId="0" applyFont="1" applyFill="1" applyBorder="1"/>
    <xf numFmtId="0" fontId="40" fillId="18" borderId="56" xfId="0" applyFont="1" applyFill="1" applyBorder="1"/>
    <xf numFmtId="0" fontId="82" fillId="0" borderId="0" xfId="102" applyFont="1" applyFill="1" applyBorder="1" applyAlignment="1" applyProtection="1"/>
    <xf numFmtId="0" fontId="40" fillId="18" borderId="58" xfId="0" applyFont="1" applyFill="1" applyBorder="1"/>
    <xf numFmtId="0" fontId="120" fillId="18" borderId="59" xfId="0" applyFont="1" applyFill="1" applyBorder="1"/>
    <xf numFmtId="0" fontId="40" fillId="18" borderId="0" xfId="0" applyFont="1" applyFill="1" applyBorder="1"/>
    <xf numFmtId="0" fontId="121" fillId="18" borderId="0" xfId="0" applyFont="1" applyFill="1" applyBorder="1"/>
    <xf numFmtId="0" fontId="123" fillId="18" borderId="0" xfId="0" applyFont="1" applyFill="1" applyBorder="1" applyAlignment="1">
      <alignment vertical="center"/>
    </xf>
    <xf numFmtId="0" fontId="123" fillId="34" borderId="0" xfId="0" applyFont="1" applyFill="1" applyBorder="1" applyAlignment="1">
      <alignment horizontal="left" vertical="center" indent="1"/>
    </xf>
    <xf numFmtId="0" fontId="124" fillId="35" borderId="0" xfId="0" applyFont="1" applyFill="1" applyBorder="1" applyAlignment="1">
      <alignment vertical="center"/>
    </xf>
    <xf numFmtId="0" fontId="123" fillId="35" borderId="0" xfId="0" applyFont="1" applyFill="1" applyBorder="1" applyAlignment="1">
      <alignment horizontal="left" vertical="center" indent="1"/>
    </xf>
    <xf numFmtId="0" fontId="40" fillId="36" borderId="0" xfId="0" applyFont="1" applyFill="1"/>
    <xf numFmtId="0" fontId="122" fillId="36" borderId="0" xfId="0" applyFont="1" applyFill="1"/>
    <xf numFmtId="0" fontId="121" fillId="36" borderId="0" xfId="0" applyFont="1" applyFill="1"/>
    <xf numFmtId="0" fontId="65" fillId="36" borderId="0" xfId="102" applyFont="1" applyFill="1" applyAlignment="1" applyProtection="1"/>
    <xf numFmtId="0" fontId="0" fillId="36" borderId="0" xfId="0" applyFont="1" applyFill="1"/>
    <xf numFmtId="0" fontId="127" fillId="18" borderId="0" xfId="0" applyFont="1" applyFill="1" applyBorder="1" applyAlignment="1">
      <alignment horizontal="left"/>
    </xf>
    <xf numFmtId="0" fontId="82" fillId="0" borderId="0" xfId="102" applyFont="1" applyFill="1" applyBorder="1" applyAlignment="1" applyProtection="1">
      <alignment horizontal="left" indent="1"/>
    </xf>
    <xf numFmtId="0" fontId="82" fillId="18" borderId="0" xfId="0" applyFont="1" applyFill="1" applyBorder="1" applyAlignment="1">
      <alignment horizontal="left" indent="1"/>
    </xf>
    <xf numFmtId="0" fontId="109" fillId="18" borderId="0" xfId="0" applyFont="1" applyFill="1" applyBorder="1" applyAlignment="1">
      <alignment horizontal="left" indent="1"/>
    </xf>
    <xf numFmtId="0" fontId="128" fillId="0" borderId="0" xfId="102" applyFont="1" applyFill="1" applyBorder="1" applyAlignment="1" applyProtection="1"/>
    <xf numFmtId="0" fontId="130" fillId="0" borderId="0" xfId="44" applyFont="1" applyFill="1" applyBorder="1" applyAlignment="1">
      <alignment horizontal="left" indent="2"/>
    </xf>
    <xf numFmtId="0" fontId="59" fillId="34" borderId="0" xfId="0" applyFont="1" applyFill="1" applyBorder="1" applyAlignment="1">
      <alignment horizontal="left" indent="2"/>
    </xf>
    <xf numFmtId="183" fontId="85" fillId="30" borderId="0" xfId="0" applyNumberFormat="1" applyFont="1" applyFill="1" applyAlignment="1">
      <alignment horizontal="right" vertical="center" wrapText="1"/>
    </xf>
    <xf numFmtId="182" fontId="85" fillId="30" borderId="0" xfId="0" applyNumberFormat="1" applyFont="1" applyFill="1" applyAlignment="1">
      <alignment horizontal="right" vertical="center" wrapText="1"/>
    </xf>
    <xf numFmtId="185" fontId="85" fillId="30" borderId="0" xfId="0" applyNumberFormat="1" applyFont="1" applyFill="1" applyAlignment="1">
      <alignment horizontal="right" vertical="center" wrapText="1"/>
    </xf>
    <xf numFmtId="0" fontId="39" fillId="0" borderId="0" xfId="67" applyFont="1" applyAlignment="1">
      <alignment horizontal="left" indent="2"/>
    </xf>
    <xf numFmtId="0" fontId="88" fillId="0" borderId="0" xfId="67" applyFont="1" applyAlignment="1">
      <alignment horizontal="right"/>
    </xf>
    <xf numFmtId="175" fontId="85" fillId="29" borderId="0" xfId="0" applyNumberFormat="1" applyFont="1" applyFill="1" applyAlignment="1">
      <alignment horizontal="right" vertical="center" wrapText="1"/>
    </xf>
    <xf numFmtId="0" fontId="88" fillId="18" borderId="0" xfId="67" applyFont="1" applyFill="1" applyAlignment="1">
      <alignment horizontal="right"/>
    </xf>
    <xf numFmtId="0" fontId="36" fillId="0" borderId="0" xfId="44" applyFont="1" applyBorder="1" applyAlignment="1">
      <alignment horizontal="left" indent="2"/>
    </xf>
    <xf numFmtId="0" fontId="89" fillId="29" borderId="0" xfId="0" applyFont="1" applyFill="1" applyAlignment="1">
      <alignment horizontal="left" wrapText="1" indent="2"/>
    </xf>
    <xf numFmtId="0" fontId="89" fillId="29" borderId="22" xfId="0" applyFont="1" applyFill="1" applyBorder="1" applyAlignment="1">
      <alignment horizontal="left" wrapText="1" indent="2"/>
    </xf>
    <xf numFmtId="0" fontId="84" fillId="29" borderId="16" xfId="0" applyFont="1" applyFill="1" applyBorder="1" applyAlignment="1">
      <alignment horizontal="left" wrapText="1" indent="3"/>
    </xf>
    <xf numFmtId="0" fontId="84" fillId="29" borderId="0" xfId="0" applyFont="1" applyFill="1" applyAlignment="1">
      <alignment horizontal="left" wrapText="1" indent="3"/>
    </xf>
    <xf numFmtId="0" fontId="61" fillId="0" borderId="0" xfId="44" applyFont="1" applyAlignment="1">
      <alignment horizontal="left" indent="2"/>
    </xf>
    <xf numFmtId="0" fontId="33" fillId="0" borderId="0" xfId="44" applyFont="1" applyAlignment="1">
      <alignment horizontal="left" indent="2"/>
    </xf>
    <xf numFmtId="0" fontId="32" fillId="0" borderId="0" xfId="0" applyFont="1" applyAlignment="1">
      <alignment vertical="center"/>
    </xf>
    <xf numFmtId="0" fontId="131" fillId="18" borderId="0" xfId="0" applyFont="1" applyFill="1"/>
    <xf numFmtId="0" fontId="83" fillId="34" borderId="0" xfId="0" applyFont="1" applyFill="1" applyAlignment="1">
      <alignment horizontal="left" wrapText="1" indent="2"/>
    </xf>
    <xf numFmtId="201" fontId="83" fillId="34" borderId="0" xfId="151" applyNumberFormat="1" applyFont="1" applyFill="1" applyAlignment="1">
      <alignment horizontal="right" wrapText="1"/>
    </xf>
    <xf numFmtId="0" fontId="83" fillId="34" borderId="0" xfId="0" applyFont="1" applyFill="1" applyAlignment="1">
      <alignment horizontal="left" vertical="center" wrapText="1" indent="2"/>
    </xf>
    <xf numFmtId="0" fontId="119" fillId="18" borderId="57" xfId="0" applyFont="1" applyFill="1" applyBorder="1"/>
    <xf numFmtId="0" fontId="40" fillId="18" borderId="57" xfId="0" applyFont="1" applyFill="1" applyBorder="1" applyAlignment="1">
      <alignment horizontal="left" indent="1"/>
    </xf>
    <xf numFmtId="0" fontId="121" fillId="18" borderId="57" xfId="0" applyFont="1" applyFill="1" applyBorder="1" applyAlignment="1">
      <alignment horizontal="left" indent="1"/>
    </xf>
    <xf numFmtId="0" fontId="121" fillId="18" borderId="57" xfId="0" applyFont="1" applyFill="1" applyBorder="1"/>
    <xf numFmtId="0" fontId="121" fillId="18" borderId="60" xfId="0" applyFont="1" applyFill="1" applyBorder="1"/>
    <xf numFmtId="0" fontId="132" fillId="0" borderId="0" xfId="44" applyFont="1" applyAlignment="1">
      <alignment vertical="center" wrapText="1"/>
    </xf>
    <xf numFmtId="0" fontId="59" fillId="34" borderId="0" xfId="0" applyFont="1" applyFill="1" applyBorder="1"/>
    <xf numFmtId="0" fontId="106" fillId="29" borderId="23" xfId="0" applyFont="1" applyFill="1" applyBorder="1" applyAlignment="1">
      <alignment horizontal="left" wrapText="1" indent="2"/>
    </xf>
    <xf numFmtId="174" fontId="106" fillId="27" borderId="23" xfId="0" applyNumberFormat="1" applyFont="1" applyFill="1" applyBorder="1" applyAlignment="1">
      <alignment wrapText="1"/>
    </xf>
    <xf numFmtId="174" fontId="106" fillId="29" borderId="23" xfId="0" applyNumberFormat="1" applyFont="1" applyFill="1" applyBorder="1" applyAlignment="1">
      <alignment wrapText="1"/>
    </xf>
    <xf numFmtId="184" fontId="106" fillId="29" borderId="23" xfId="0" applyNumberFormat="1" applyFont="1" applyFill="1" applyBorder="1" applyAlignment="1">
      <alignment wrapText="1"/>
    </xf>
    <xf numFmtId="0" fontId="106" fillId="29" borderId="10" xfId="0" applyFont="1" applyFill="1" applyBorder="1" applyAlignment="1">
      <alignment horizontal="left" wrapText="1" indent="2"/>
    </xf>
    <xf numFmtId="174" fontId="106" fillId="27" borderId="10" xfId="0" applyNumberFormat="1" applyFont="1" applyFill="1" applyBorder="1" applyAlignment="1">
      <alignment wrapText="1"/>
    </xf>
    <xf numFmtId="174" fontId="106" fillId="29" borderId="10" xfId="0" applyNumberFormat="1" applyFont="1" applyFill="1" applyBorder="1" applyAlignment="1">
      <alignment wrapText="1"/>
    </xf>
    <xf numFmtId="184" fontId="106" fillId="29" borderId="10" xfId="0" applyNumberFormat="1" applyFont="1" applyFill="1" applyBorder="1" applyAlignment="1">
      <alignment wrapText="1"/>
    </xf>
    <xf numFmtId="174" fontId="83" fillId="34" borderId="0" xfId="0" applyNumberFormat="1" applyFont="1" applyFill="1" applyAlignment="1">
      <alignment wrapText="1"/>
    </xf>
    <xf numFmtId="184" fontId="83" fillId="34" borderId="0" xfId="0" applyNumberFormat="1" applyFont="1" applyFill="1" applyAlignment="1">
      <alignment wrapText="1"/>
    </xf>
    <xf numFmtId="174" fontId="83" fillId="34" borderId="10" xfId="0" applyNumberFormat="1" applyFont="1" applyFill="1" applyBorder="1" applyAlignment="1">
      <alignment vertical="center" wrapText="1"/>
    </xf>
    <xf numFmtId="184" fontId="83" fillId="34" borderId="10" xfId="0" applyNumberFormat="1" applyFont="1" applyFill="1" applyBorder="1" applyAlignment="1">
      <alignment vertical="center" wrapText="1"/>
    </xf>
    <xf numFmtId="0" fontId="83" fillId="34" borderId="0" xfId="0" applyFont="1" applyFill="1" applyAlignment="1">
      <alignment wrapText="1"/>
    </xf>
    <xf numFmtId="190" fontId="83" fillId="34" borderId="0" xfId="0" applyNumberFormat="1" applyFont="1" applyFill="1" applyAlignment="1">
      <alignment vertical="center" wrapText="1"/>
    </xf>
    <xf numFmtId="0" fontId="64" fillId="34" borderId="0" xfId="0" applyFont="1" applyFill="1" applyAlignment="1">
      <alignment wrapText="1"/>
    </xf>
    <xf numFmtId="190" fontId="106" fillId="29" borderId="10" xfId="0" applyNumberFormat="1" applyFont="1" applyFill="1" applyBorder="1" applyAlignment="1">
      <alignment vertical="center" wrapText="1"/>
    </xf>
    <xf numFmtId="0" fontId="106" fillId="29" borderId="18" xfId="0" applyFont="1" applyFill="1" applyBorder="1" applyAlignment="1">
      <alignment horizontal="center" vertical="center" wrapText="1"/>
    </xf>
    <xf numFmtId="174" fontId="106" fillId="27" borderId="31" xfId="0" applyNumberFormat="1" applyFont="1" applyFill="1" applyBorder="1" applyAlignment="1">
      <alignment horizontal="right" vertical="center" wrapText="1"/>
    </xf>
    <xf numFmtId="191" fontId="106" fillId="27" borderId="10" xfId="0" applyNumberFormat="1" applyFont="1" applyFill="1" applyBorder="1" applyAlignment="1">
      <alignment vertical="center" wrapText="1"/>
    </xf>
    <xf numFmtId="187" fontId="106" fillId="27" borderId="18" xfId="0" applyNumberFormat="1" applyFont="1" applyFill="1" applyBorder="1" applyAlignment="1">
      <alignment vertical="center" wrapText="1"/>
    </xf>
    <xf numFmtId="174" fontId="106" fillId="29" borderId="31" xfId="0" applyNumberFormat="1" applyFont="1" applyFill="1" applyBorder="1" applyAlignment="1">
      <alignment horizontal="right" vertical="center" wrapText="1"/>
    </xf>
    <xf numFmtId="191" fontId="106" fillId="29" borderId="10" xfId="0" applyNumberFormat="1" applyFont="1" applyFill="1" applyBorder="1" applyAlignment="1">
      <alignment vertical="center" wrapText="1"/>
    </xf>
    <xf numFmtId="187" fontId="106" fillId="29" borderId="18" xfId="0" applyNumberFormat="1" applyFont="1" applyFill="1" applyBorder="1" applyAlignment="1">
      <alignment vertical="center" wrapText="1"/>
    </xf>
    <xf numFmtId="0" fontId="83" fillId="34" borderId="16" xfId="0" applyFont="1" applyFill="1" applyBorder="1" applyAlignment="1">
      <alignment horizontal="center" vertical="center" wrapText="1"/>
    </xf>
    <xf numFmtId="0" fontId="83" fillId="34" borderId="0" xfId="0" applyFont="1" applyFill="1" applyAlignment="1">
      <alignment horizontal="center" vertical="center" wrapText="1"/>
    </xf>
    <xf numFmtId="0" fontId="63" fillId="34" borderId="0" xfId="0" applyFont="1" applyFill="1"/>
    <xf numFmtId="174" fontId="135" fillId="27" borderId="16" xfId="0" applyNumberFormat="1" applyFont="1" applyFill="1" applyBorder="1" applyAlignment="1">
      <alignment horizontal="right" vertical="center" wrapText="1"/>
    </xf>
    <xf numFmtId="174" fontId="135" fillId="29" borderId="16" xfId="0" applyNumberFormat="1" applyFont="1" applyFill="1" applyBorder="1" applyAlignment="1">
      <alignment horizontal="right" vertical="center" wrapText="1"/>
    </xf>
    <xf numFmtId="184" fontId="135" fillId="29" borderId="16" xfId="0" applyNumberFormat="1" applyFont="1" applyFill="1" applyBorder="1" applyAlignment="1">
      <alignment horizontal="right" vertical="center" wrapText="1"/>
    </xf>
    <xf numFmtId="174" fontId="106" fillId="27" borderId="16" xfId="0" applyNumberFormat="1" applyFont="1" applyFill="1" applyBorder="1" applyAlignment="1">
      <alignment horizontal="right" vertical="center" wrapText="1"/>
    </xf>
    <xf numFmtId="174" fontId="106" fillId="29" borderId="16" xfId="0" applyNumberFormat="1" applyFont="1" applyFill="1" applyBorder="1" applyAlignment="1">
      <alignment horizontal="right" vertical="center" wrapText="1"/>
    </xf>
    <xf numFmtId="194" fontId="106" fillId="29" borderId="16" xfId="0" applyNumberFormat="1" applyFont="1" applyFill="1" applyBorder="1" applyAlignment="1">
      <alignment horizontal="right" vertical="center" wrapText="1"/>
    </xf>
    <xf numFmtId="184" fontId="135" fillId="29" borderId="0" xfId="0" applyNumberFormat="1" applyFont="1" applyFill="1" applyBorder="1" applyAlignment="1">
      <alignment horizontal="right" vertical="center" wrapText="1"/>
    </xf>
    <xf numFmtId="174" fontId="106" fillId="27" borderId="24" xfId="0" applyNumberFormat="1" applyFont="1" applyFill="1" applyBorder="1" applyAlignment="1">
      <alignment horizontal="right" vertical="center" wrapText="1"/>
    </xf>
    <xf numFmtId="0" fontId="84" fillId="34" borderId="0" xfId="0" applyFont="1" applyFill="1" applyAlignment="1">
      <alignment wrapText="1"/>
    </xf>
    <xf numFmtId="0" fontId="69" fillId="34" borderId="0" xfId="0" applyFont="1" applyFill="1" applyAlignment="1">
      <alignment wrapText="1"/>
    </xf>
    <xf numFmtId="0" fontId="136" fillId="34" borderId="0" xfId="0" applyFont="1" applyFill="1" applyAlignment="1">
      <alignment wrapText="1"/>
    </xf>
    <xf numFmtId="0" fontId="136" fillId="34" borderId="0" xfId="0" applyFont="1" applyFill="1" applyAlignment="1">
      <alignment horizontal="center" vertical="center" wrapText="1"/>
    </xf>
    <xf numFmtId="174" fontId="106" fillId="27" borderId="34" xfId="0" applyNumberFormat="1" applyFont="1" applyFill="1" applyBorder="1" applyAlignment="1">
      <alignment horizontal="right" vertical="center" wrapText="1"/>
    </xf>
    <xf numFmtId="174" fontId="106" fillId="29" borderId="34" xfId="0" applyNumberFormat="1" applyFont="1" applyFill="1" applyBorder="1" applyAlignment="1">
      <alignment horizontal="right" vertical="center" wrapText="1"/>
    </xf>
    <xf numFmtId="200" fontId="106" fillId="29" borderId="0" xfId="0" applyNumberFormat="1" applyFont="1" applyFill="1" applyAlignment="1">
      <alignment horizontal="right" vertical="center" wrapText="1"/>
    </xf>
    <xf numFmtId="0" fontId="65" fillId="34" borderId="0" xfId="0" applyFont="1" applyFill="1" applyBorder="1"/>
    <xf numFmtId="0" fontId="65" fillId="34" borderId="0" xfId="0" applyFont="1" applyFill="1" applyBorder="1" applyAlignment="1">
      <alignment horizontal="right" vertical="center"/>
    </xf>
    <xf numFmtId="0" fontId="65" fillId="34" borderId="0" xfId="0" applyFont="1" applyFill="1" applyBorder="1" applyAlignment="1">
      <alignment horizontal="center" vertical="center"/>
    </xf>
    <xf numFmtId="174" fontId="106" fillId="28" borderId="16" xfId="0" applyNumberFormat="1" applyFont="1" applyFill="1" applyBorder="1" applyAlignment="1">
      <alignment horizontal="right" vertical="center" wrapText="1"/>
    </xf>
    <xf numFmtId="174" fontId="106" fillId="29" borderId="10" xfId="0" applyNumberFormat="1" applyFont="1" applyFill="1" applyBorder="1" applyAlignment="1">
      <alignment horizontal="right" vertical="center" wrapText="1"/>
    </xf>
    <xf numFmtId="184" fontId="106" fillId="29" borderId="10" xfId="0" applyNumberFormat="1" applyFont="1" applyFill="1" applyBorder="1" applyAlignment="1">
      <alignment horizontal="right" vertical="center" wrapText="1"/>
    </xf>
    <xf numFmtId="182" fontId="106" fillId="27" borderId="9" xfId="0" applyNumberFormat="1" applyFont="1" applyFill="1" applyBorder="1" applyAlignment="1">
      <alignment horizontal="right" vertical="center" wrapText="1"/>
    </xf>
    <xf numFmtId="182" fontId="106" fillId="29" borderId="9" xfId="0" applyNumberFormat="1" applyFont="1" applyFill="1" applyBorder="1" applyAlignment="1">
      <alignment horizontal="right" vertical="center" wrapText="1"/>
    </xf>
    <xf numFmtId="182" fontId="83" fillId="34" borderId="0" xfId="0" applyNumberFormat="1" applyFont="1" applyFill="1" applyAlignment="1">
      <alignment horizontal="right" vertical="center" wrapText="1"/>
    </xf>
    <xf numFmtId="174" fontId="83" fillId="34" borderId="9" xfId="0" applyNumberFormat="1" applyFont="1" applyFill="1" applyBorder="1" applyAlignment="1">
      <alignment horizontal="right" wrapText="1"/>
    </xf>
    <xf numFmtId="184" fontId="83" fillId="34" borderId="9" xfId="0" applyNumberFormat="1" applyFont="1" applyFill="1" applyBorder="1" applyAlignment="1">
      <alignment horizontal="right" wrapText="1"/>
    </xf>
    <xf numFmtId="191" fontId="106" fillId="27" borderId="23" xfId="0" applyNumberFormat="1" applyFont="1" applyFill="1" applyBorder="1" applyAlignment="1">
      <alignment wrapText="1"/>
    </xf>
    <xf numFmtId="173" fontId="137" fillId="29" borderId="0" xfId="0" applyNumberFormat="1" applyFont="1" applyFill="1" applyAlignment="1">
      <alignment wrapText="1"/>
    </xf>
    <xf numFmtId="191" fontId="106" fillId="29" borderId="23" xfId="0" applyNumberFormat="1" applyFont="1" applyFill="1" applyBorder="1" applyAlignment="1">
      <alignment wrapText="1"/>
    </xf>
    <xf numFmtId="0" fontId="138" fillId="0" borderId="0" xfId="0" applyFont="1"/>
    <xf numFmtId="191" fontId="106" fillId="27" borderId="10" xfId="0" applyNumberFormat="1" applyFont="1" applyFill="1" applyBorder="1" applyAlignment="1">
      <alignment wrapText="1"/>
    </xf>
    <xf numFmtId="191" fontId="106" fillId="29" borderId="10" xfId="0" applyNumberFormat="1" applyFont="1" applyFill="1" applyBorder="1" applyAlignment="1">
      <alignment wrapText="1"/>
    </xf>
    <xf numFmtId="191" fontId="106" fillId="27" borderId="16" xfId="0" applyNumberFormat="1" applyFont="1" applyFill="1" applyBorder="1" applyAlignment="1">
      <alignment wrapText="1"/>
    </xf>
    <xf numFmtId="191" fontId="106" fillId="29" borderId="16" xfId="0" applyNumberFormat="1" applyFont="1" applyFill="1" applyBorder="1" applyAlignment="1">
      <alignment wrapText="1"/>
    </xf>
    <xf numFmtId="191" fontId="83" fillId="34" borderId="0" xfId="0" applyNumberFormat="1" applyFont="1" applyFill="1" applyAlignment="1">
      <alignment wrapText="1"/>
    </xf>
    <xf numFmtId="182" fontId="83" fillId="34" borderId="0" xfId="0" applyNumberFormat="1" applyFont="1" applyFill="1" applyAlignment="1">
      <alignment wrapText="1"/>
    </xf>
    <xf numFmtId="0" fontId="64" fillId="34" borderId="0" xfId="0" applyFont="1" applyFill="1" applyAlignment="1">
      <alignment vertical="center" wrapText="1"/>
    </xf>
    <xf numFmtId="174" fontId="83" fillId="34" borderId="16" xfId="0" applyNumberFormat="1" applyFont="1" applyFill="1" applyBorder="1" applyAlignment="1">
      <alignment horizontal="right" vertical="center" wrapText="1"/>
    </xf>
    <xf numFmtId="184" fontId="83" fillId="34" borderId="16" xfId="0" applyNumberFormat="1" applyFont="1" applyFill="1" applyBorder="1" applyAlignment="1">
      <alignment horizontal="right" vertical="center" wrapText="1"/>
    </xf>
    <xf numFmtId="0" fontId="73" fillId="34" borderId="0" xfId="0" applyFont="1" applyFill="1" applyAlignment="1">
      <alignment wrapText="1"/>
    </xf>
    <xf numFmtId="0" fontId="73" fillId="34" borderId="37" xfId="0" applyFont="1" applyFill="1" applyBorder="1" applyAlignment="1">
      <alignment wrapText="1"/>
    </xf>
    <xf numFmtId="0" fontId="73" fillId="34" borderId="38" xfId="0" applyFont="1" applyFill="1" applyBorder="1" applyAlignment="1">
      <alignment wrapText="1"/>
    </xf>
    <xf numFmtId="182" fontId="83" fillId="34" borderId="0" xfId="0" applyNumberFormat="1" applyFont="1" applyFill="1" applyAlignment="1">
      <alignment vertical="center" wrapText="1"/>
    </xf>
    <xf numFmtId="182" fontId="83" fillId="34" borderId="37" xfId="0" applyNumberFormat="1" applyFont="1" applyFill="1" applyBorder="1" applyAlignment="1">
      <alignment vertical="center" wrapText="1"/>
    </xf>
    <xf numFmtId="174" fontId="83" fillId="34" borderId="38" xfId="0" applyNumberFormat="1" applyFont="1" applyFill="1" applyBorder="1" applyAlignment="1">
      <alignment vertical="center" wrapText="1"/>
    </xf>
    <xf numFmtId="174" fontId="83" fillId="34" borderId="0" xfId="0" applyNumberFormat="1" applyFont="1" applyFill="1" applyAlignment="1">
      <alignment vertical="center" wrapText="1"/>
    </xf>
    <xf numFmtId="0" fontId="74" fillId="34" borderId="0" xfId="0" applyFont="1" applyFill="1" applyAlignment="1">
      <alignment wrapText="1"/>
    </xf>
    <xf numFmtId="0" fontId="141" fillId="0" borderId="0" xfId="44" applyFont="1"/>
    <xf numFmtId="0" fontId="74" fillId="34" borderId="0" xfId="0" applyFont="1" applyFill="1" applyAlignment="1">
      <alignment horizontal="left" wrapText="1"/>
    </xf>
    <xf numFmtId="173" fontId="74" fillId="34" borderId="0" xfId="0" applyNumberFormat="1" applyFont="1" applyFill="1" applyAlignment="1">
      <alignment horizontal="right" wrapText="1"/>
    </xf>
    <xf numFmtId="0" fontId="74" fillId="34" borderId="0" xfId="0" applyFont="1" applyFill="1" applyAlignment="1">
      <alignment horizontal="right" wrapText="1"/>
    </xf>
    <xf numFmtId="0" fontId="112" fillId="34" borderId="0" xfId="0" applyFont="1" applyFill="1" applyAlignment="1">
      <alignment horizontal="right" vertical="center" wrapText="1"/>
    </xf>
    <xf numFmtId="0" fontId="112" fillId="34" borderId="48" xfId="0" applyFont="1" applyFill="1" applyBorder="1" applyAlignment="1">
      <alignment horizontal="right" vertical="center" wrapText="1"/>
    </xf>
    <xf numFmtId="0" fontId="75" fillId="34" borderId="0" xfId="0" applyFont="1" applyFill="1" applyAlignment="1">
      <alignment vertical="center" wrapText="1"/>
    </xf>
    <xf numFmtId="0" fontId="83" fillId="34" borderId="0" xfId="0" applyFont="1" applyFill="1" applyAlignment="1">
      <alignment horizontal="right" wrapText="1"/>
    </xf>
    <xf numFmtId="0" fontId="64" fillId="34" borderId="0" xfId="56" applyFont="1" applyFill="1" applyAlignment="1">
      <alignment wrapText="1"/>
    </xf>
    <xf numFmtId="174" fontId="112" fillId="34" borderId="0" xfId="0" applyNumberFormat="1" applyFont="1" applyFill="1" applyAlignment="1">
      <alignment horizontal="right" vertical="center" wrapText="1"/>
    </xf>
    <xf numFmtId="0" fontId="112" fillId="34" borderId="24" xfId="0" applyFont="1" applyFill="1" applyBorder="1" applyAlignment="1">
      <alignment horizontal="right" vertical="center" wrapText="1"/>
    </xf>
    <xf numFmtId="0" fontId="78" fillId="34" borderId="0" xfId="0" applyFont="1" applyFill="1" applyAlignment="1">
      <alignment wrapText="1"/>
    </xf>
    <xf numFmtId="0" fontId="78" fillId="34" borderId="0" xfId="0" applyFont="1" applyFill="1" applyAlignment="1">
      <alignment horizontal="right" wrapText="1"/>
    </xf>
    <xf numFmtId="0" fontId="101" fillId="34" borderId="0" xfId="0" applyFont="1" applyFill="1" applyAlignment="1">
      <alignment horizontal="right" wrapText="1"/>
    </xf>
    <xf numFmtId="191" fontId="101" fillId="34" borderId="0" xfId="0" applyNumberFormat="1" applyFont="1" applyFill="1" applyAlignment="1">
      <alignment horizontal="right" wrapText="1"/>
    </xf>
    <xf numFmtId="0" fontId="79" fillId="34" borderId="0" xfId="0" applyFont="1" applyFill="1" applyAlignment="1">
      <alignment wrapText="1"/>
    </xf>
    <xf numFmtId="0" fontId="84" fillId="29" borderId="24" xfId="0" applyFont="1" applyFill="1" applyBorder="1" applyAlignment="1">
      <alignment horizontal="left" wrapText="1" indent="2"/>
    </xf>
    <xf numFmtId="0" fontId="83" fillId="34" borderId="10" xfId="0" applyFont="1" applyFill="1" applyBorder="1" applyAlignment="1">
      <alignment horizontal="left" wrapText="1" indent="2"/>
    </xf>
    <xf numFmtId="0" fontId="84" fillId="29" borderId="24" xfId="0" applyFont="1" applyFill="1" applyBorder="1" applyAlignment="1">
      <alignment horizontal="left" wrapText="1" indent="3"/>
    </xf>
    <xf numFmtId="0" fontId="94" fillId="29" borderId="0" xfId="0" applyFont="1" applyFill="1" applyAlignment="1">
      <alignment horizontal="left" wrapText="1" indent="2"/>
    </xf>
    <xf numFmtId="0" fontId="84" fillId="29" borderId="24" xfId="0" applyFont="1" applyFill="1" applyBorder="1" applyAlignment="1">
      <alignment horizontal="left" vertical="center" wrapText="1" indent="2"/>
    </xf>
    <xf numFmtId="0" fontId="106" fillId="29" borderId="10" xfId="0" applyFont="1" applyFill="1" applyBorder="1" applyAlignment="1">
      <alignment horizontal="left" vertical="center" wrapText="1" indent="2"/>
    </xf>
    <xf numFmtId="0" fontId="83" fillId="34" borderId="16" xfId="0" applyFont="1" applyFill="1" applyBorder="1" applyAlignment="1">
      <alignment horizontal="left" vertical="center" wrapText="1" indent="2"/>
    </xf>
    <xf numFmtId="0" fontId="84" fillId="29" borderId="24" xfId="0" applyFont="1" applyFill="1" applyBorder="1" applyAlignment="1">
      <alignment horizontal="left" vertical="center" wrapText="1" indent="3"/>
    </xf>
    <xf numFmtId="0" fontId="84" fillId="29" borderId="0" xfId="0" applyFont="1" applyFill="1" applyAlignment="1">
      <alignment horizontal="left" vertical="center" wrapText="1" indent="3"/>
    </xf>
    <xf numFmtId="0" fontId="84" fillId="29" borderId="9" xfId="0" applyFont="1" applyFill="1" applyBorder="1" applyAlignment="1">
      <alignment horizontal="left" vertical="center" wrapText="1" indent="3"/>
    </xf>
    <xf numFmtId="0" fontId="84" fillId="29" borderId="16" xfId="0" applyFont="1" applyFill="1" applyBorder="1" applyAlignment="1">
      <alignment horizontal="left" vertical="center" wrapText="1" indent="3"/>
    </xf>
    <xf numFmtId="0" fontId="135" fillId="29" borderId="16" xfId="0" applyFont="1" applyFill="1" applyBorder="1" applyAlignment="1">
      <alignment horizontal="left" vertical="center" wrapText="1" indent="2"/>
    </xf>
    <xf numFmtId="0" fontId="100" fillId="29" borderId="22" xfId="0" applyFont="1" applyFill="1" applyBorder="1" applyAlignment="1">
      <alignment horizontal="left" wrapText="1" indent="2"/>
    </xf>
    <xf numFmtId="0" fontId="101" fillId="29" borderId="24" xfId="0" applyFont="1" applyFill="1" applyBorder="1" applyAlignment="1">
      <alignment horizontal="left" vertical="center" wrapText="1" indent="2"/>
    </xf>
    <xf numFmtId="0" fontId="101" fillId="29" borderId="0" xfId="0" applyFont="1" applyFill="1" applyAlignment="1">
      <alignment horizontal="left" vertical="center" wrapText="1" indent="3"/>
    </xf>
    <xf numFmtId="0" fontId="101" fillId="29" borderId="0" xfId="0" applyFont="1" applyFill="1" applyAlignment="1">
      <alignment horizontal="left" vertical="center" wrapText="1" indent="4"/>
    </xf>
    <xf numFmtId="0" fontId="101" fillId="29" borderId="9" xfId="0" applyFont="1" applyFill="1" applyBorder="1" applyAlignment="1">
      <alignment horizontal="left" vertical="center" wrapText="1" indent="4"/>
    </xf>
    <xf numFmtId="0" fontId="106" fillId="29" borderId="16" xfId="0" applyFont="1" applyFill="1" applyBorder="1" applyAlignment="1">
      <alignment horizontal="left" vertical="center" wrapText="1" indent="2"/>
    </xf>
    <xf numFmtId="0" fontId="84" fillId="29" borderId="0" xfId="0" applyFont="1" applyFill="1" applyBorder="1" applyAlignment="1">
      <alignment horizontal="left" vertical="center" wrapText="1" indent="2"/>
    </xf>
    <xf numFmtId="0" fontId="106" fillId="29" borderId="24" xfId="0" applyFont="1" applyFill="1" applyBorder="1" applyAlignment="1">
      <alignment horizontal="left" vertical="center" wrapText="1" indent="2"/>
    </xf>
    <xf numFmtId="0" fontId="106" fillId="29" borderId="16" xfId="0" applyFont="1" applyFill="1" applyBorder="1" applyAlignment="1">
      <alignment horizontal="left" wrapText="1" indent="2"/>
    </xf>
    <xf numFmtId="0" fontId="89" fillId="29" borderId="50" xfId="0" applyFont="1" applyFill="1" applyBorder="1" applyAlignment="1">
      <alignment horizontal="left" wrapText="1" indent="2"/>
    </xf>
    <xf numFmtId="0" fontId="106" fillId="29" borderId="19" xfId="0" applyFont="1" applyFill="1" applyBorder="1" applyAlignment="1">
      <alignment horizontal="left" vertical="center" wrapText="1" indent="2"/>
    </xf>
    <xf numFmtId="0" fontId="84" fillId="29" borderId="34" xfId="0" applyFont="1" applyFill="1" applyBorder="1" applyAlignment="1">
      <alignment horizontal="left" vertical="center" wrapText="1" indent="2"/>
    </xf>
    <xf numFmtId="0" fontId="84" fillId="29" borderId="19" xfId="0" applyFont="1" applyFill="1" applyBorder="1" applyAlignment="1">
      <alignment horizontal="left" vertical="center" wrapText="1" indent="2"/>
    </xf>
    <xf numFmtId="0" fontId="106" fillId="29" borderId="34" xfId="0" applyFont="1" applyFill="1" applyBorder="1" applyAlignment="1">
      <alignment horizontal="left" vertical="center" wrapText="1" indent="2"/>
    </xf>
    <xf numFmtId="0" fontId="65" fillId="34" borderId="0" xfId="0" applyFont="1" applyFill="1" applyBorder="1" applyAlignment="1">
      <alignment horizontal="left" indent="2"/>
    </xf>
    <xf numFmtId="0" fontId="65" fillId="18" borderId="0" xfId="0" applyFont="1" applyFill="1" applyBorder="1" applyAlignment="1">
      <alignment horizontal="left" indent="2"/>
    </xf>
    <xf numFmtId="0" fontId="106" fillId="29" borderId="0" xfId="0" applyFont="1" applyFill="1" applyAlignment="1">
      <alignment horizontal="left" vertical="center" wrapText="1" indent="2"/>
    </xf>
    <xf numFmtId="0" fontId="64" fillId="34" borderId="0" xfId="0" applyFont="1" applyFill="1" applyAlignment="1">
      <alignment horizontal="left" wrapText="1" indent="2"/>
    </xf>
    <xf numFmtId="0" fontId="33" fillId="0" borderId="0" xfId="0" applyFont="1" applyFill="1" applyAlignment="1">
      <alignment horizontal="left" indent="2"/>
    </xf>
    <xf numFmtId="0" fontId="84" fillId="29" borderId="0" xfId="0" applyFont="1" applyFill="1" applyAlignment="1">
      <alignment horizontal="left" wrapText="1" indent="4"/>
    </xf>
    <xf numFmtId="0" fontId="84" fillId="29" borderId="9" xfId="0" applyFont="1" applyFill="1" applyBorder="1" applyAlignment="1">
      <alignment horizontal="left" wrapText="1" indent="4"/>
    </xf>
    <xf numFmtId="0" fontId="83" fillId="34" borderId="9" xfId="0" applyFont="1" applyFill="1" applyBorder="1" applyAlignment="1">
      <alignment horizontal="left" wrapText="1" indent="2"/>
    </xf>
    <xf numFmtId="0" fontId="139" fillId="0" borderId="0" xfId="38" applyFont="1" applyAlignment="1">
      <alignment horizontal="left" indent="2"/>
    </xf>
    <xf numFmtId="37" fontId="139" fillId="0" borderId="0" xfId="74" applyFont="1" applyAlignment="1">
      <alignment horizontal="left" indent="2"/>
    </xf>
    <xf numFmtId="0" fontId="83" fillId="32" borderId="0" xfId="0" applyFont="1" applyFill="1" applyAlignment="1">
      <alignment horizontal="left" vertical="center" wrapText="1" indent="2"/>
    </xf>
    <xf numFmtId="0" fontId="84" fillId="29" borderId="0" xfId="0" applyFont="1" applyFill="1" applyAlignment="1">
      <alignment horizontal="left" vertical="center" wrapText="1" indent="4"/>
    </xf>
    <xf numFmtId="0" fontId="108" fillId="29" borderId="0" xfId="0" applyFont="1" applyFill="1" applyAlignment="1">
      <alignment horizontal="left" vertical="center" wrapText="1" indent="2"/>
    </xf>
    <xf numFmtId="0" fontId="112" fillId="34" borderId="48" xfId="0" applyFont="1" applyFill="1" applyBorder="1" applyAlignment="1">
      <alignment horizontal="left" vertical="center" wrapText="1" indent="2"/>
    </xf>
    <xf numFmtId="0" fontId="112" fillId="34" borderId="0" xfId="0" applyFont="1" applyFill="1" applyAlignment="1">
      <alignment horizontal="left" vertical="center" wrapText="1" indent="2"/>
    </xf>
    <xf numFmtId="0" fontId="135" fillId="29" borderId="19" xfId="0" applyFont="1" applyFill="1" applyBorder="1" applyAlignment="1">
      <alignment horizontal="left" vertical="center" wrapText="1" indent="2"/>
    </xf>
    <xf numFmtId="0" fontId="89" fillId="29" borderId="47" xfId="56" applyFont="1" applyFill="1" applyBorder="1" applyAlignment="1">
      <alignment horizontal="left" wrapText="1" indent="2"/>
    </xf>
    <xf numFmtId="0" fontId="84" fillId="29" borderId="0" xfId="56" applyFont="1" applyFill="1" applyAlignment="1">
      <alignment horizontal="left" wrapText="1" indent="2"/>
    </xf>
    <xf numFmtId="0" fontId="112" fillId="34" borderId="24" xfId="0" applyFont="1" applyFill="1" applyBorder="1" applyAlignment="1">
      <alignment horizontal="left" wrapText="1" indent="2"/>
    </xf>
    <xf numFmtId="0" fontId="112" fillId="34" borderId="0" xfId="0" applyFont="1" applyFill="1" applyAlignment="1">
      <alignment horizontal="left" wrapText="1" indent="2"/>
    </xf>
    <xf numFmtId="0" fontId="114" fillId="34" borderId="0" xfId="0" applyFont="1" applyFill="1" applyAlignment="1">
      <alignment horizontal="left" wrapText="1" indent="2"/>
    </xf>
    <xf numFmtId="0" fontId="101" fillId="29" borderId="0" xfId="0" applyFont="1" applyFill="1" applyAlignment="1">
      <alignment horizontal="left" wrapText="1" indent="2"/>
    </xf>
    <xf numFmtId="0" fontId="101" fillId="29" borderId="9" xfId="0" applyFont="1" applyFill="1" applyBorder="1" applyAlignment="1">
      <alignment horizontal="left" wrapText="1" indent="2"/>
    </xf>
    <xf numFmtId="0" fontId="101" fillId="29" borderId="16" xfId="0" applyFont="1" applyFill="1" applyBorder="1" applyAlignment="1">
      <alignment horizontal="left" wrapText="1" indent="2"/>
    </xf>
    <xf numFmtId="0" fontId="137" fillId="29" borderId="0" xfId="0" applyFont="1" applyFill="1" applyAlignment="1">
      <alignment wrapText="1"/>
    </xf>
    <xf numFmtId="0" fontId="132" fillId="0" borderId="0" xfId="44" applyFont="1" applyAlignment="1">
      <alignment horizontal="left" indent="2"/>
    </xf>
    <xf numFmtId="0" fontId="37" fillId="0" borderId="0" xfId="0" applyFont="1" applyAlignment="1">
      <alignment horizontal="left" indent="2"/>
    </xf>
    <xf numFmtId="0" fontId="132" fillId="0" borderId="0" xfId="0" applyFont="1" applyFill="1" applyAlignment="1">
      <alignment horizontal="left" indent="2"/>
    </xf>
    <xf numFmtId="168" fontId="132" fillId="0" borderId="0" xfId="0" applyNumberFormat="1" applyFont="1" applyAlignment="1">
      <alignment horizontal="right" vertical="center"/>
    </xf>
    <xf numFmtId="168" fontId="132" fillId="0" borderId="0" xfId="0" applyNumberFormat="1" applyFont="1" applyAlignment="1">
      <alignment vertical="center"/>
    </xf>
    <xf numFmtId="0" fontId="33" fillId="18" borderId="0" xfId="44" applyFont="1" applyFill="1" applyBorder="1" applyAlignment="1"/>
    <xf numFmtId="0" fontId="144" fillId="18" borderId="0" xfId="0" applyFont="1" applyFill="1" applyBorder="1"/>
    <xf numFmtId="0" fontId="87" fillId="18" borderId="0" xfId="0" applyFont="1" applyFill="1" applyAlignment="1">
      <alignment horizontal="right" vertical="center" wrapText="1"/>
    </xf>
    <xf numFmtId="0" fontId="87" fillId="18" borderId="22" xfId="0" applyFont="1" applyFill="1" applyBorder="1" applyAlignment="1">
      <alignment horizontal="right" vertical="center" wrapText="1"/>
    </xf>
    <xf numFmtId="174" fontId="87" fillId="18" borderId="23" xfId="0" applyNumberFormat="1" applyFont="1" applyFill="1" applyBorder="1" applyAlignment="1">
      <alignment wrapText="1"/>
    </xf>
    <xf numFmtId="174" fontId="91" fillId="18" borderId="16" xfId="0" applyNumberFormat="1" applyFont="1" applyFill="1" applyBorder="1" applyAlignment="1">
      <alignment wrapText="1"/>
    </xf>
    <xf numFmtId="174" fontId="91" fillId="18" borderId="0" xfId="0" applyNumberFormat="1" applyFont="1" applyFill="1" applyAlignment="1">
      <alignment wrapText="1"/>
    </xf>
    <xf numFmtId="174" fontId="91" fillId="18" borderId="9" xfId="0" applyNumberFormat="1" applyFont="1" applyFill="1" applyBorder="1" applyAlignment="1">
      <alignment wrapText="1"/>
    </xf>
    <xf numFmtId="174" fontId="87" fillId="18" borderId="10" xfId="0" applyNumberFormat="1" applyFont="1" applyFill="1" applyBorder="1" applyAlignment="1">
      <alignment wrapText="1"/>
    </xf>
    <xf numFmtId="174" fontId="87" fillId="18" borderId="0" xfId="0" applyNumberFormat="1" applyFont="1" applyFill="1" applyAlignment="1">
      <alignment wrapText="1"/>
    </xf>
    <xf numFmtId="0" fontId="81" fillId="34" borderId="0" xfId="0" applyFont="1" applyFill="1" applyAlignment="1">
      <alignment horizontal="left" wrapText="1" indent="2"/>
    </xf>
    <xf numFmtId="0" fontId="130" fillId="0" borderId="0" xfId="44" applyFont="1" applyFill="1" applyBorder="1" applyAlignment="1">
      <alignment horizontal="left" wrapText="1" indent="2"/>
    </xf>
    <xf numFmtId="0" fontId="130" fillId="0" borderId="0" xfId="44" applyFont="1" applyFill="1" applyBorder="1" applyAlignment="1">
      <alignment wrapText="1"/>
    </xf>
    <xf numFmtId="0" fontId="87" fillId="34" borderId="0" xfId="0" applyFont="1" applyFill="1" applyBorder="1" applyAlignment="1">
      <alignment horizontal="right" vertical="center" wrapText="1"/>
    </xf>
    <xf numFmtId="175" fontId="85" fillId="29" borderId="0" xfId="0" applyNumberFormat="1" applyFont="1" applyFill="1" applyBorder="1" applyAlignment="1">
      <alignment horizontal="right" vertical="center" wrapText="1"/>
    </xf>
    <xf numFmtId="174" fontId="85" fillId="29" borderId="0" xfId="0" applyNumberFormat="1" applyFont="1" applyFill="1" applyBorder="1" applyAlignment="1">
      <alignment horizontal="right" vertical="center" wrapText="1"/>
    </xf>
    <xf numFmtId="0" fontId="87" fillId="34" borderId="0" xfId="0" applyFont="1" applyFill="1" applyBorder="1" applyAlignment="1">
      <alignment horizontal="left" wrapText="1" indent="2"/>
    </xf>
    <xf numFmtId="0" fontId="81" fillId="34" borderId="0" xfId="0" applyFont="1" applyFill="1" applyAlignment="1">
      <alignment horizontal="left" vertical="center" wrapText="1" indent="2"/>
    </xf>
    <xf numFmtId="0" fontId="81" fillId="34" borderId="0" xfId="0" applyFont="1" applyFill="1" applyAlignment="1">
      <alignment vertical="center" wrapText="1"/>
    </xf>
    <xf numFmtId="0" fontId="81" fillId="34" borderId="0" xfId="0" applyFont="1" applyFill="1" applyAlignment="1">
      <alignment horizontal="right" vertical="center" wrapText="1"/>
    </xf>
    <xf numFmtId="177" fontId="85" fillId="29" borderId="0" xfId="0" applyNumberFormat="1" applyFont="1" applyFill="1" applyBorder="1" applyAlignment="1">
      <alignment horizontal="right" vertical="center" wrapText="1"/>
    </xf>
    <xf numFmtId="176" fontId="85" fillId="29" borderId="0" xfId="0" applyNumberFormat="1" applyFont="1" applyFill="1" applyBorder="1" applyAlignment="1">
      <alignment horizontal="right" vertical="center" wrapText="1"/>
    </xf>
    <xf numFmtId="0" fontId="91" fillId="34" borderId="0" xfId="0" applyNumberFormat="1" applyFont="1" applyFill="1" applyBorder="1" applyAlignment="1">
      <alignment horizontal="right" vertical="center" wrapText="1"/>
    </xf>
    <xf numFmtId="175" fontId="91" fillId="34" borderId="0" xfId="0" applyNumberFormat="1" applyFont="1" applyFill="1" applyBorder="1" applyAlignment="1">
      <alignment horizontal="right" vertical="center" wrapText="1"/>
    </xf>
    <xf numFmtId="0" fontId="84" fillId="29" borderId="0" xfId="0" applyFont="1" applyFill="1" applyBorder="1" applyAlignment="1">
      <alignment horizontal="left" wrapText="1" indent="2"/>
    </xf>
    <xf numFmtId="182" fontId="85" fillId="30" borderId="0" xfId="0" applyNumberFormat="1" applyFont="1" applyFill="1" applyBorder="1" applyAlignment="1">
      <alignment horizontal="right" vertical="center" wrapText="1"/>
    </xf>
    <xf numFmtId="174" fontId="84" fillId="29" borderId="0" xfId="0" applyNumberFormat="1" applyFont="1" applyFill="1" applyBorder="1" applyAlignment="1">
      <alignment horizontal="right" vertical="center" wrapText="1"/>
    </xf>
    <xf numFmtId="188" fontId="84" fillId="29" borderId="0" xfId="0" applyNumberFormat="1" applyFont="1" applyFill="1" applyBorder="1" applyAlignment="1">
      <alignment horizontal="right" vertical="center" wrapText="1"/>
    </xf>
    <xf numFmtId="176" fontId="85" fillId="30" borderId="0" xfId="0" applyNumberFormat="1" applyFont="1" applyFill="1" applyBorder="1" applyAlignment="1">
      <alignment horizontal="right" vertical="center" wrapText="1"/>
    </xf>
    <xf numFmtId="180" fontId="85" fillId="29" borderId="0" xfId="0" applyNumberFormat="1" applyFont="1" applyFill="1" applyBorder="1" applyAlignment="1">
      <alignment horizontal="right" vertical="center" wrapText="1"/>
    </xf>
    <xf numFmtId="191" fontId="85" fillId="30" borderId="0" xfId="0" applyNumberFormat="1" applyFont="1" applyFill="1" applyBorder="1" applyAlignment="1">
      <alignment horizontal="right" vertical="center" wrapText="1"/>
    </xf>
    <xf numFmtId="0" fontId="84" fillId="29" borderId="19" xfId="0" applyFont="1" applyFill="1" applyBorder="1" applyAlignment="1">
      <alignment horizontal="left" wrapText="1" indent="2"/>
    </xf>
    <xf numFmtId="174" fontId="85" fillId="29" borderId="19" xfId="0" applyNumberFormat="1" applyFont="1" applyFill="1" applyBorder="1" applyAlignment="1">
      <alignment horizontal="right" vertical="center" wrapText="1"/>
    </xf>
    <xf numFmtId="0" fontId="106" fillId="18" borderId="51" xfId="0" applyFont="1" applyFill="1" applyBorder="1" applyAlignment="1">
      <alignment horizontal="center" vertical="center" wrapText="1"/>
    </xf>
    <xf numFmtId="0" fontId="106" fillId="18" borderId="52" xfId="0" applyFont="1" applyFill="1" applyBorder="1" applyAlignment="1">
      <alignment horizontal="center" vertical="center" wrapText="1"/>
    </xf>
    <xf numFmtId="0" fontId="84" fillId="29" borderId="0" xfId="0" applyFont="1" applyFill="1" applyBorder="1" applyAlignment="1">
      <alignment horizontal="left" wrapText="1" indent="3"/>
    </xf>
    <xf numFmtId="0" fontId="106" fillId="29" borderId="61" xfId="0" applyFont="1" applyFill="1" applyBorder="1" applyAlignment="1">
      <alignment horizontal="left" wrapText="1" indent="2"/>
    </xf>
    <xf numFmtId="174" fontId="106" fillId="27" borderId="61" xfId="0" applyNumberFormat="1" applyFont="1" applyFill="1" applyBorder="1" applyAlignment="1">
      <alignment horizontal="right" wrapText="1"/>
    </xf>
    <xf numFmtId="201" fontId="106" fillId="0" borderId="61" xfId="0" applyNumberFormat="1" applyFont="1" applyBorder="1" applyAlignment="1">
      <alignment horizontal="right" wrapText="1"/>
    </xf>
    <xf numFmtId="0" fontId="84" fillId="29" borderId="19" xfId="0" applyFont="1" applyFill="1" applyBorder="1" applyAlignment="1">
      <alignment horizontal="left" wrapText="1" indent="3"/>
    </xf>
    <xf numFmtId="174" fontId="84" fillId="29" borderId="19" xfId="0" applyNumberFormat="1" applyFont="1" applyFill="1" applyBorder="1" applyAlignment="1">
      <alignment horizontal="right" wrapText="1"/>
    </xf>
    <xf numFmtId="201" fontId="84" fillId="0" borderId="19" xfId="0" applyNumberFormat="1" applyFont="1" applyBorder="1" applyAlignment="1">
      <alignment horizontal="right" wrapText="1"/>
    </xf>
    <xf numFmtId="0" fontId="106" fillId="29" borderId="62" xfId="0" applyFont="1" applyFill="1" applyBorder="1" applyAlignment="1">
      <alignment horizontal="left" wrapText="1" indent="2"/>
    </xf>
    <xf numFmtId="201" fontId="106" fillId="0" borderId="62" xfId="0" applyNumberFormat="1" applyFont="1" applyBorder="1" applyAlignment="1">
      <alignment horizontal="right" wrapText="1"/>
    </xf>
    <xf numFmtId="184" fontId="84" fillId="29" borderId="19" xfId="0" applyNumberFormat="1" applyFont="1" applyFill="1" applyBorder="1" applyAlignment="1">
      <alignment horizontal="right" wrapText="1"/>
    </xf>
    <xf numFmtId="201" fontId="85" fillId="0" borderId="19" xfId="0" applyNumberFormat="1" applyFont="1" applyBorder="1" applyAlignment="1">
      <alignment horizontal="right" wrapText="1"/>
    </xf>
    <xf numFmtId="0" fontId="84" fillId="29" borderId="0" xfId="0" applyFont="1" applyFill="1" applyBorder="1" applyAlignment="1">
      <alignment wrapText="1"/>
    </xf>
    <xf numFmtId="0" fontId="84" fillId="29" borderId="19" xfId="0" applyFont="1" applyFill="1" applyBorder="1" applyAlignment="1">
      <alignment wrapText="1"/>
    </xf>
    <xf numFmtId="183" fontId="84" fillId="27" borderId="0" xfId="0" applyNumberFormat="1" applyFont="1" applyFill="1" applyBorder="1" applyAlignment="1">
      <alignment vertical="center" wrapText="1"/>
    </xf>
    <xf numFmtId="0" fontId="106" fillId="29" borderId="62" xfId="0" applyFont="1" applyFill="1" applyBorder="1" applyAlignment="1">
      <alignment horizontal="left" vertical="center" wrapText="1" indent="2"/>
    </xf>
    <xf numFmtId="183" fontId="106" fillId="27" borderId="62" xfId="0" applyNumberFormat="1" applyFont="1" applyFill="1" applyBorder="1" applyAlignment="1">
      <alignment vertical="center" wrapText="1"/>
    </xf>
    <xf numFmtId="0" fontId="84" fillId="29" borderId="19" xfId="0" applyFont="1" applyFill="1" applyBorder="1" applyAlignment="1">
      <alignment horizontal="left" vertical="center" wrapText="1" indent="4"/>
    </xf>
    <xf numFmtId="0" fontId="83" fillId="34" borderId="0" xfId="0" applyFont="1" applyFill="1" applyBorder="1" applyAlignment="1">
      <alignment horizontal="left" vertical="center" wrapText="1" indent="2"/>
    </xf>
    <xf numFmtId="183" fontId="83" fillId="34" borderId="0" xfId="0" applyNumberFormat="1" applyFont="1" applyFill="1" applyBorder="1" applyAlignment="1">
      <alignment vertical="center" wrapText="1"/>
    </xf>
    <xf numFmtId="0" fontId="84" fillId="29" borderId="0" xfId="0" applyFont="1" applyFill="1" applyBorder="1" applyAlignment="1">
      <alignment horizontal="left" vertical="center" wrapText="1" indent="3"/>
    </xf>
    <xf numFmtId="0" fontId="106" fillId="29" borderId="61" xfId="0" applyFont="1" applyFill="1" applyBorder="1" applyAlignment="1">
      <alignment horizontal="left" vertical="center" wrapText="1" indent="2"/>
    </xf>
    <xf numFmtId="0" fontId="106" fillId="29" borderId="0" xfId="0" applyFont="1" applyFill="1" applyBorder="1" applyAlignment="1">
      <alignment horizontal="left" vertical="center" wrapText="1" indent="2"/>
    </xf>
    <xf numFmtId="174" fontId="84" fillId="28" borderId="0" xfId="0" applyNumberFormat="1" applyFont="1" applyFill="1" applyBorder="1" applyAlignment="1">
      <alignment horizontal="right" vertical="center" wrapText="1"/>
    </xf>
    <xf numFmtId="174" fontId="106" fillId="29" borderId="61" xfId="0" applyNumberFormat="1" applyFont="1" applyFill="1" applyBorder="1" applyAlignment="1">
      <alignment horizontal="right" vertical="center" wrapText="1"/>
    </xf>
    <xf numFmtId="174" fontId="106" fillId="28" borderId="61" xfId="0" applyNumberFormat="1" applyFont="1" applyFill="1" applyBorder="1" applyAlignment="1">
      <alignment horizontal="right" vertical="center" wrapText="1"/>
    </xf>
    <xf numFmtId="174" fontId="106" fillId="29" borderId="0" xfId="0" applyNumberFormat="1" applyFont="1" applyFill="1" applyBorder="1" applyAlignment="1">
      <alignment horizontal="right" vertical="center" wrapText="1"/>
    </xf>
    <xf numFmtId="174" fontId="106" fillId="28" borderId="0" xfId="0" applyNumberFormat="1" applyFont="1" applyFill="1" applyBorder="1" applyAlignment="1">
      <alignment horizontal="right" vertical="center" wrapText="1"/>
    </xf>
    <xf numFmtId="0" fontId="84" fillId="29" borderId="19" xfId="0" applyFont="1" applyFill="1" applyBorder="1" applyAlignment="1">
      <alignment horizontal="left" vertical="center" wrapText="1" indent="3"/>
    </xf>
    <xf numFmtId="174" fontId="84" fillId="28" borderId="19" xfId="0" applyNumberFormat="1" applyFont="1" applyFill="1" applyBorder="1" applyAlignment="1">
      <alignment horizontal="right" vertical="center" wrapText="1"/>
    </xf>
    <xf numFmtId="0" fontId="106" fillId="29" borderId="0" xfId="0" applyFont="1" applyFill="1" applyBorder="1" applyAlignment="1">
      <alignment horizontal="left" wrapText="1" indent="2"/>
    </xf>
    <xf numFmtId="182" fontId="106" fillId="29" borderId="0" xfId="0" applyNumberFormat="1" applyFont="1" applyFill="1" applyBorder="1" applyAlignment="1">
      <alignment wrapText="1"/>
    </xf>
    <xf numFmtId="182" fontId="106" fillId="0" borderId="0" xfId="0" applyNumberFormat="1" applyFont="1" applyFill="1" applyBorder="1" applyAlignment="1">
      <alignment wrapText="1"/>
    </xf>
    <xf numFmtId="182" fontId="106" fillId="28" borderId="0" xfId="0" applyNumberFormat="1" applyFont="1" applyFill="1" applyBorder="1" applyAlignment="1">
      <alignment wrapText="1"/>
    </xf>
    <xf numFmtId="182" fontId="84" fillId="29" borderId="19" xfId="0" applyNumberFormat="1" applyFont="1" applyFill="1" applyBorder="1" applyAlignment="1">
      <alignment wrapText="1"/>
    </xf>
    <xf numFmtId="182" fontId="84" fillId="0" borderId="19" xfId="0" applyNumberFormat="1" applyFont="1" applyFill="1" applyBorder="1" applyAlignment="1">
      <alignment wrapText="1"/>
    </xf>
    <xf numFmtId="182" fontId="84" fillId="28" borderId="19" xfId="0" applyNumberFormat="1" applyFont="1" applyFill="1" applyBorder="1" applyAlignment="1">
      <alignment wrapText="1"/>
    </xf>
    <xf numFmtId="174" fontId="106" fillId="29" borderId="62" xfId="0" applyNumberFormat="1" applyFont="1" applyFill="1" applyBorder="1" applyAlignment="1">
      <alignment horizontal="right" vertical="center" wrapText="1"/>
    </xf>
    <xf numFmtId="174" fontId="106" fillId="27" borderId="62" xfId="0" applyNumberFormat="1" applyFont="1" applyFill="1" applyBorder="1" applyAlignment="1">
      <alignment horizontal="right" vertical="center" wrapText="1"/>
    </xf>
    <xf numFmtId="174" fontId="84" fillId="29" borderId="62" xfId="0" applyNumberFormat="1" applyFont="1" applyFill="1" applyBorder="1" applyAlignment="1">
      <alignment horizontal="right" vertical="center" wrapText="1"/>
    </xf>
    <xf numFmtId="174" fontId="84" fillId="27" borderId="62" xfId="0" applyNumberFormat="1" applyFont="1" applyFill="1" applyBorder="1" applyAlignment="1">
      <alignment horizontal="right" vertical="center" wrapText="1"/>
    </xf>
    <xf numFmtId="0" fontId="84" fillId="29" borderId="62" xfId="0" applyFont="1" applyFill="1" applyBorder="1" applyAlignment="1">
      <alignment horizontal="left" vertical="center" wrapText="1" indent="3"/>
    </xf>
    <xf numFmtId="0" fontId="108" fillId="29" borderId="0" xfId="0" applyFont="1" applyFill="1" applyBorder="1" applyAlignment="1">
      <alignment horizontal="left" vertical="center" wrapText="1" indent="2"/>
    </xf>
    <xf numFmtId="174" fontId="108" fillId="29" borderId="0" xfId="0" applyNumberFormat="1" applyFont="1" applyFill="1" applyBorder="1" applyAlignment="1">
      <alignment horizontal="right" vertical="center" wrapText="1"/>
    </xf>
    <xf numFmtId="174" fontId="108" fillId="27" borderId="0" xfId="0" applyNumberFormat="1" applyFont="1" applyFill="1" applyBorder="1" applyAlignment="1">
      <alignment horizontal="right" vertical="center" wrapText="1"/>
    </xf>
    <xf numFmtId="0" fontId="84" fillId="29" borderId="62" xfId="0" applyFont="1" applyFill="1" applyBorder="1" applyAlignment="1">
      <alignment vertical="center" wrapText="1"/>
    </xf>
    <xf numFmtId="173" fontId="84" fillId="29" borderId="62" xfId="0" applyNumberFormat="1" applyFont="1" applyFill="1" applyBorder="1" applyAlignment="1">
      <alignment horizontal="right" vertical="center" wrapText="1"/>
    </xf>
    <xf numFmtId="178" fontId="108" fillId="29" borderId="0" xfId="0" applyNumberFormat="1" applyFont="1" applyFill="1" applyBorder="1" applyAlignment="1">
      <alignment horizontal="right" vertical="center" wrapText="1"/>
    </xf>
    <xf numFmtId="178" fontId="108" fillId="27" borderId="0" xfId="0" applyNumberFormat="1" applyFont="1" applyFill="1" applyBorder="1" applyAlignment="1">
      <alignment horizontal="right" vertical="center" wrapText="1"/>
    </xf>
    <xf numFmtId="0" fontId="108" fillId="29" borderId="19" xfId="0" applyFont="1" applyFill="1" applyBorder="1" applyAlignment="1">
      <alignment horizontal="left" vertical="center" wrapText="1" indent="2"/>
    </xf>
    <xf numFmtId="182" fontId="108" fillId="29" borderId="19" xfId="0" applyNumberFormat="1" applyFont="1" applyFill="1" applyBorder="1" applyAlignment="1">
      <alignment horizontal="right" vertical="center" wrapText="1"/>
    </xf>
    <xf numFmtId="182" fontId="108" fillId="27" borderId="19" xfId="0" applyNumberFormat="1" applyFont="1" applyFill="1" applyBorder="1" applyAlignment="1">
      <alignment horizontal="right" vertical="center" wrapText="1"/>
    </xf>
    <xf numFmtId="178" fontId="108" fillId="29" borderId="19" xfId="0" applyNumberFormat="1" applyFont="1" applyFill="1" applyBorder="1" applyAlignment="1">
      <alignment horizontal="right" vertical="center" wrapText="1"/>
    </xf>
    <xf numFmtId="178" fontId="108" fillId="27" borderId="19" xfId="0" applyNumberFormat="1" applyFont="1" applyFill="1" applyBorder="1" applyAlignment="1">
      <alignment horizontal="right" vertical="center" wrapText="1"/>
    </xf>
    <xf numFmtId="174" fontId="108" fillId="29" borderId="19" xfId="0" applyNumberFormat="1" applyFont="1" applyFill="1" applyBorder="1" applyAlignment="1">
      <alignment horizontal="right" vertical="center" wrapText="1"/>
    </xf>
    <xf numFmtId="174" fontId="108" fillId="27" borderId="19" xfId="0" applyNumberFormat="1" applyFont="1" applyFill="1" applyBorder="1" applyAlignment="1">
      <alignment horizontal="right" vertical="center" wrapText="1"/>
    </xf>
    <xf numFmtId="0" fontId="101" fillId="29" borderId="0" xfId="0" applyFont="1" applyFill="1" applyBorder="1" applyAlignment="1">
      <alignment horizontal="left" vertical="center" wrapText="1" indent="2"/>
    </xf>
    <xf numFmtId="196" fontId="101" fillId="29" borderId="0" xfId="0" applyNumberFormat="1" applyFont="1" applyFill="1" applyBorder="1" applyAlignment="1">
      <alignment horizontal="right" vertical="center" wrapText="1"/>
    </xf>
    <xf numFmtId="194" fontId="101" fillId="29" borderId="0" xfId="0" applyNumberFormat="1" applyFont="1" applyFill="1" applyBorder="1" applyAlignment="1">
      <alignment horizontal="right" vertical="center" wrapText="1"/>
    </xf>
    <xf numFmtId="0" fontId="103" fillId="29" borderId="0" xfId="0" applyFont="1" applyFill="1" applyBorder="1" applyAlignment="1">
      <alignment vertical="center" wrapText="1"/>
    </xf>
    <xf numFmtId="174" fontId="101" fillId="29" borderId="0" xfId="0" applyNumberFormat="1" applyFont="1" applyFill="1" applyBorder="1" applyAlignment="1">
      <alignment horizontal="right" vertical="center" wrapText="1"/>
    </xf>
    <xf numFmtId="184" fontId="101" fillId="29" borderId="0" xfId="0" applyNumberFormat="1" applyFont="1" applyFill="1" applyBorder="1" applyAlignment="1">
      <alignment horizontal="right" vertical="center" wrapText="1"/>
    </xf>
    <xf numFmtId="0" fontId="101" fillId="29" borderId="0" xfId="0" applyFont="1" applyFill="1" applyBorder="1" applyAlignment="1">
      <alignment horizontal="right" vertical="center" wrapText="1"/>
    </xf>
    <xf numFmtId="196" fontId="135" fillId="29" borderId="19" xfId="0" applyNumberFormat="1" applyFont="1" applyFill="1" applyBorder="1" applyAlignment="1">
      <alignment horizontal="right" vertical="center" wrapText="1"/>
    </xf>
    <xf numFmtId="194" fontId="135" fillId="29" borderId="19" xfId="0" applyNumberFormat="1" applyFont="1" applyFill="1" applyBorder="1" applyAlignment="1">
      <alignment horizontal="right" vertical="center" wrapText="1"/>
    </xf>
    <xf numFmtId="0" fontId="101" fillId="29" borderId="19" xfId="0" applyFont="1" applyFill="1" applyBorder="1" applyAlignment="1">
      <alignment horizontal="left" vertical="center" wrapText="1" indent="2"/>
    </xf>
    <xf numFmtId="196" fontId="101" fillId="29" borderId="19" xfId="0" applyNumberFormat="1" applyFont="1" applyFill="1" applyBorder="1" applyAlignment="1">
      <alignment horizontal="right" vertical="center" wrapText="1"/>
    </xf>
    <xf numFmtId="194" fontId="101" fillId="29" borderId="19" xfId="0" applyNumberFormat="1" applyFont="1" applyFill="1" applyBorder="1" applyAlignment="1">
      <alignment horizontal="right" vertical="center" wrapText="1"/>
    </xf>
    <xf numFmtId="184" fontId="135" fillId="29" borderId="19" xfId="0" applyNumberFormat="1" applyFont="1" applyFill="1" applyBorder="1" applyAlignment="1">
      <alignment horizontal="right" vertical="center" wrapText="1"/>
    </xf>
    <xf numFmtId="0" fontId="101" fillId="29" borderId="19" xfId="0" applyFont="1" applyFill="1" applyBorder="1" applyAlignment="1">
      <alignment horizontal="left" vertical="center" wrapText="1" indent="1"/>
    </xf>
    <xf numFmtId="197" fontId="101" fillId="29" borderId="19" xfId="0" applyNumberFormat="1" applyFont="1" applyFill="1" applyBorder="1" applyAlignment="1">
      <alignment horizontal="right" vertical="center" wrapText="1"/>
    </xf>
    <xf numFmtId="0" fontId="84" fillId="29" borderId="0" xfId="0" applyFont="1" applyFill="1" applyBorder="1" applyAlignment="1">
      <alignment horizontal="left" wrapText="1" indent="4"/>
    </xf>
    <xf numFmtId="196" fontId="84" fillId="29" borderId="0" xfId="0" applyNumberFormat="1" applyFont="1" applyFill="1" applyBorder="1" applyAlignment="1">
      <alignment wrapText="1"/>
    </xf>
    <xf numFmtId="194" fontId="84" fillId="29" borderId="0" xfId="0" applyNumberFormat="1" applyFont="1" applyFill="1" applyBorder="1" applyAlignment="1">
      <alignment wrapText="1"/>
    </xf>
    <xf numFmtId="196" fontId="84" fillId="29" borderId="0" xfId="0" applyNumberFormat="1" applyFont="1" applyFill="1" applyBorder="1" applyAlignment="1">
      <alignment vertical="center" wrapText="1"/>
    </xf>
    <xf numFmtId="194" fontId="84" fillId="29" borderId="0" xfId="0" applyNumberFormat="1" applyFont="1" applyFill="1" applyBorder="1" applyAlignment="1">
      <alignment vertical="center" wrapText="1"/>
    </xf>
    <xf numFmtId="0" fontId="89" fillId="29" borderId="0" xfId="0" applyFont="1" applyFill="1" applyBorder="1" applyAlignment="1">
      <alignment wrapText="1"/>
    </xf>
    <xf numFmtId="194" fontId="89" fillId="29" borderId="0" xfId="0" applyNumberFormat="1" applyFont="1" applyFill="1" applyBorder="1" applyAlignment="1">
      <alignment wrapText="1"/>
    </xf>
    <xf numFmtId="0" fontId="64" fillId="29" borderId="0" xfId="0" applyFont="1" applyFill="1" applyBorder="1" applyAlignment="1">
      <alignment wrapText="1"/>
    </xf>
    <xf numFmtId="0" fontId="70" fillId="0" borderId="0" xfId="0" applyFont="1" applyBorder="1" applyAlignment="1">
      <alignment wrapText="1"/>
    </xf>
    <xf numFmtId="0" fontId="106" fillId="29" borderId="19" xfId="0" applyFont="1" applyFill="1" applyBorder="1" applyAlignment="1">
      <alignment horizontal="left" wrapText="1" indent="3"/>
    </xf>
    <xf numFmtId="196" fontId="106" fillId="29" borderId="19" xfId="0" applyNumberFormat="1" applyFont="1" applyFill="1" applyBorder="1" applyAlignment="1">
      <alignment wrapText="1"/>
    </xf>
    <xf numFmtId="194" fontId="106" fillId="29" borderId="19" xfId="0" applyNumberFormat="1" applyFont="1" applyFill="1" applyBorder="1" applyAlignment="1">
      <alignment wrapText="1"/>
    </xf>
    <xf numFmtId="0" fontId="84" fillId="29" borderId="19" xfId="0" applyFont="1" applyFill="1" applyBorder="1" applyAlignment="1">
      <alignment horizontal="left" wrapText="1" indent="5"/>
    </xf>
    <xf numFmtId="194" fontId="84" fillId="29" borderId="19" xfId="0" applyNumberFormat="1" applyFont="1" applyFill="1" applyBorder="1" applyAlignment="1">
      <alignment wrapText="1"/>
    </xf>
    <xf numFmtId="0" fontId="89" fillId="29" borderId="19" xfId="0" applyFont="1" applyFill="1" applyBorder="1" applyAlignment="1">
      <alignment horizontal="left" wrapText="1" indent="2"/>
    </xf>
    <xf numFmtId="196" fontId="89" fillId="29" borderId="19" xfId="0" applyNumberFormat="1" applyFont="1" applyFill="1" applyBorder="1" applyAlignment="1">
      <alignment wrapText="1"/>
    </xf>
    <xf numFmtId="194" fontId="89" fillId="29" borderId="19" xfId="0" applyNumberFormat="1" applyFont="1" applyFill="1" applyBorder="1" applyAlignment="1">
      <alignment wrapText="1"/>
    </xf>
    <xf numFmtId="196" fontId="84" fillId="29" borderId="19" xfId="0" applyNumberFormat="1" applyFont="1" applyFill="1" applyBorder="1" applyAlignment="1">
      <alignment vertical="center" wrapText="1"/>
    </xf>
    <xf numFmtId="194" fontId="84" fillId="29" borderId="19" xfId="0" applyNumberFormat="1" applyFont="1" applyFill="1" applyBorder="1" applyAlignment="1">
      <alignment vertical="center" wrapText="1"/>
    </xf>
    <xf numFmtId="196" fontId="106" fillId="29" borderId="19" xfId="0" applyNumberFormat="1" applyFont="1" applyFill="1" applyBorder="1" applyAlignment="1">
      <alignment vertical="center" wrapText="1"/>
    </xf>
    <xf numFmtId="194" fontId="106" fillId="29" borderId="19" xfId="0" applyNumberFormat="1" applyFont="1" applyFill="1" applyBorder="1" applyAlignment="1">
      <alignment vertical="center" wrapText="1"/>
    </xf>
    <xf numFmtId="9" fontId="84" fillId="33" borderId="19" xfId="151" applyFont="1" applyFill="1" applyBorder="1" applyAlignment="1">
      <alignment wrapText="1"/>
    </xf>
    <xf numFmtId="0" fontId="84" fillId="29" borderId="0" xfId="56" applyFont="1" applyFill="1" applyBorder="1" applyAlignment="1">
      <alignment horizontal="left" wrapText="1" indent="2"/>
    </xf>
    <xf numFmtId="0" fontId="106" fillId="29" borderId="65" xfId="56" applyFont="1" applyFill="1" applyBorder="1" applyAlignment="1">
      <alignment horizontal="left" wrapText="1" indent="2"/>
    </xf>
    <xf numFmtId="0" fontId="84" fillId="29" borderId="19" xfId="56" applyFont="1" applyFill="1" applyBorder="1" applyAlignment="1">
      <alignment horizontal="left" wrapText="1" indent="2"/>
    </xf>
    <xf numFmtId="0" fontId="106" fillId="29" borderId="19" xfId="56" applyFont="1" applyFill="1" applyBorder="1" applyAlignment="1">
      <alignment horizontal="left" wrapText="1" indent="2"/>
    </xf>
    <xf numFmtId="0" fontId="83" fillId="34" borderId="0" xfId="56" applyFont="1" applyFill="1" applyBorder="1" applyAlignment="1">
      <alignment horizontal="left" wrapText="1" indent="2"/>
    </xf>
    <xf numFmtId="174" fontId="83" fillId="34" borderId="0" xfId="56" applyNumberFormat="1" applyFont="1" applyFill="1" applyBorder="1" applyAlignment="1">
      <alignment horizontal="right" wrapText="1"/>
    </xf>
    <xf numFmtId="184" fontId="83" fillId="34" borderId="0" xfId="56" applyNumberFormat="1" applyFont="1" applyFill="1" applyBorder="1" applyAlignment="1">
      <alignment horizontal="right" wrapText="1"/>
    </xf>
    <xf numFmtId="174" fontId="101" fillId="0" borderId="0" xfId="0" applyNumberFormat="1" applyFont="1" applyFill="1" applyBorder="1" applyAlignment="1">
      <alignment horizontal="right" vertical="center" wrapText="1"/>
    </xf>
    <xf numFmtId="174" fontId="101" fillId="28" borderId="0" xfId="0" applyNumberFormat="1" applyFont="1" applyFill="1" applyBorder="1" applyAlignment="1">
      <alignment horizontal="right" vertical="center" wrapText="1"/>
    </xf>
    <xf numFmtId="174" fontId="101" fillId="33" borderId="0" xfId="0" applyNumberFormat="1" applyFont="1" applyFill="1" applyBorder="1" applyAlignment="1">
      <alignment horizontal="right" vertical="center" wrapText="1"/>
    </xf>
    <xf numFmtId="0" fontId="103" fillId="29" borderId="0" xfId="0" applyFont="1" applyFill="1" applyBorder="1" applyAlignment="1">
      <alignment horizontal="left" wrapText="1" indent="2"/>
    </xf>
    <xf numFmtId="174" fontId="101" fillId="29" borderId="0" xfId="0" applyNumberFormat="1" applyFont="1" applyFill="1" applyBorder="1" applyAlignment="1">
      <alignment horizontal="right" wrapText="1"/>
    </xf>
    <xf numFmtId="184" fontId="101" fillId="29" borderId="0" xfId="0" applyNumberFormat="1" applyFont="1" applyFill="1" applyBorder="1" applyAlignment="1">
      <alignment horizontal="right" wrapText="1"/>
    </xf>
    <xf numFmtId="0" fontId="101" fillId="29" borderId="0" xfId="0" applyFont="1" applyFill="1" applyBorder="1" applyAlignment="1">
      <alignment vertical="center" wrapText="1"/>
    </xf>
    <xf numFmtId="173" fontId="101" fillId="29" borderId="0" xfId="0" applyNumberFormat="1" applyFont="1" applyFill="1" applyBorder="1" applyAlignment="1">
      <alignment horizontal="right" vertical="center" wrapText="1"/>
    </xf>
    <xf numFmtId="174" fontId="135" fillId="29" borderId="19" xfId="0" applyNumberFormat="1" applyFont="1" applyFill="1" applyBorder="1" applyAlignment="1">
      <alignment horizontal="right" vertical="center" wrapText="1"/>
    </xf>
    <xf numFmtId="174" fontId="135" fillId="33" borderId="19" xfId="0" applyNumberFormat="1" applyFont="1" applyFill="1" applyBorder="1" applyAlignment="1">
      <alignment horizontal="right" vertical="center" wrapText="1"/>
    </xf>
    <xf numFmtId="174" fontId="135" fillId="0" borderId="19" xfId="0" applyNumberFormat="1" applyFont="1" applyFill="1" applyBorder="1" applyAlignment="1">
      <alignment horizontal="right" vertical="center" wrapText="1"/>
    </xf>
    <xf numFmtId="174" fontId="101" fillId="33" borderId="19" xfId="0" applyNumberFormat="1" applyFont="1" applyFill="1" applyBorder="1" applyAlignment="1">
      <alignment horizontal="right" vertical="center" wrapText="1"/>
    </xf>
    <xf numFmtId="174" fontId="101" fillId="0" borderId="19" xfId="0" applyNumberFormat="1" applyFont="1" applyFill="1" applyBorder="1" applyAlignment="1">
      <alignment horizontal="right" vertical="center" wrapText="1"/>
    </xf>
    <xf numFmtId="0" fontId="101" fillId="29" borderId="19" xfId="0" applyFont="1" applyFill="1" applyBorder="1" applyAlignment="1">
      <alignment horizontal="left" vertical="center" wrapText="1" indent="3"/>
    </xf>
    <xf numFmtId="0" fontId="112" fillId="34" borderId="0" xfId="0" applyFont="1" applyFill="1" applyBorder="1" applyAlignment="1">
      <alignment horizontal="left" wrapText="1" indent="2"/>
    </xf>
    <xf numFmtId="0" fontId="112" fillId="34" borderId="0" xfId="0" applyFont="1" applyFill="1" applyBorder="1" applyAlignment="1">
      <alignment horizontal="right" vertical="center" wrapText="1"/>
    </xf>
    <xf numFmtId="174" fontId="112" fillId="34" borderId="0" xfId="0" applyNumberFormat="1" applyFont="1" applyFill="1" applyBorder="1" applyAlignment="1">
      <alignment horizontal="right" vertical="center" wrapText="1"/>
    </xf>
    <xf numFmtId="178" fontId="101" fillId="31" borderId="19" xfId="0" applyNumberFormat="1" applyFont="1" applyFill="1" applyBorder="1" applyAlignment="1">
      <alignment horizontal="right" vertical="center" wrapText="1"/>
    </xf>
    <xf numFmtId="178" fontId="101" fillId="29" borderId="19" xfId="0" applyNumberFormat="1" applyFont="1" applyFill="1" applyBorder="1" applyAlignment="1">
      <alignment horizontal="right" vertical="center" wrapText="1"/>
    </xf>
    <xf numFmtId="178" fontId="101" fillId="0" borderId="19" xfId="0" applyNumberFormat="1" applyFont="1" applyFill="1" applyBorder="1" applyAlignment="1">
      <alignment horizontal="right" vertical="center" wrapText="1"/>
    </xf>
    <xf numFmtId="0" fontId="101" fillId="29" borderId="0" xfId="0" applyFont="1" applyFill="1" applyBorder="1" applyAlignment="1">
      <alignment horizontal="left" wrapText="1" indent="2"/>
    </xf>
    <xf numFmtId="195" fontId="101" fillId="29" borderId="0" xfId="0" applyNumberFormat="1" applyFont="1" applyFill="1" applyBorder="1" applyAlignment="1">
      <alignment horizontal="right" wrapText="1"/>
    </xf>
    <xf numFmtId="191" fontId="101" fillId="29" borderId="0" xfId="0" applyNumberFormat="1" applyFont="1" applyFill="1" applyBorder="1" applyAlignment="1">
      <alignment horizontal="right" wrapText="1"/>
    </xf>
    <xf numFmtId="0" fontId="101" fillId="29" borderId="0" xfId="0" applyFont="1" applyFill="1" applyBorder="1" applyAlignment="1">
      <alignment horizontal="right" wrapText="1"/>
    </xf>
    <xf numFmtId="195" fontId="101" fillId="29" borderId="19" xfId="0" applyNumberFormat="1" applyFont="1" applyFill="1" applyBorder="1" applyAlignment="1">
      <alignment horizontal="right" wrapText="1"/>
    </xf>
    <xf numFmtId="191" fontId="101" fillId="29" borderId="19" xfId="0" applyNumberFormat="1" applyFont="1" applyFill="1" applyBorder="1" applyAlignment="1">
      <alignment horizontal="right" vertical="center" wrapText="1"/>
    </xf>
    <xf numFmtId="0" fontId="84" fillId="29" borderId="66" xfId="0" applyFont="1" applyFill="1" applyBorder="1" applyAlignment="1">
      <alignment horizontal="left" vertical="center" wrapText="1" indent="3"/>
    </xf>
    <xf numFmtId="174" fontId="84" fillId="29" borderId="0" xfId="0" applyNumberFormat="1" applyFont="1" applyFill="1" applyBorder="1" applyAlignment="1">
      <alignment vertical="center" wrapText="1"/>
    </xf>
    <xf numFmtId="184" fontId="84" fillId="29" borderId="0" xfId="0" applyNumberFormat="1" applyFont="1" applyFill="1" applyBorder="1" applyAlignment="1">
      <alignment vertical="center" wrapText="1"/>
    </xf>
    <xf numFmtId="0" fontId="106" fillId="29" borderId="66" xfId="0" applyFont="1" applyFill="1" applyBorder="1" applyAlignment="1">
      <alignment horizontal="left" vertical="center" wrapText="1" indent="2"/>
    </xf>
    <xf numFmtId="182" fontId="106" fillId="29" borderId="0" xfId="0" applyNumberFormat="1" applyFont="1" applyFill="1" applyBorder="1" applyAlignment="1">
      <alignment horizontal="right" vertical="center" wrapText="1"/>
    </xf>
    <xf numFmtId="174" fontId="84" fillId="29" borderId="19" xfId="0" applyNumberFormat="1" applyFont="1" applyFill="1" applyBorder="1" applyAlignment="1">
      <alignment vertical="center" wrapText="1"/>
    </xf>
    <xf numFmtId="0" fontId="84" fillId="29" borderId="67" xfId="0" applyFont="1" applyFill="1" applyBorder="1" applyAlignment="1">
      <alignment horizontal="left" vertical="center" wrapText="1" indent="3"/>
    </xf>
    <xf numFmtId="182" fontId="84" fillId="29" borderId="19" xfId="0" applyNumberFormat="1" applyFont="1" applyFill="1" applyBorder="1" applyAlignment="1">
      <alignment horizontal="right" vertical="center" wrapText="1"/>
    </xf>
    <xf numFmtId="0" fontId="0" fillId="0" borderId="0" xfId="0" applyBorder="1"/>
    <xf numFmtId="0" fontId="106" fillId="29" borderId="67" xfId="0" applyFont="1" applyFill="1" applyBorder="1" applyAlignment="1">
      <alignment horizontal="left" vertical="center" wrapText="1" indent="2"/>
    </xf>
    <xf numFmtId="182" fontId="106" fillId="29" borderId="19" xfId="0" applyNumberFormat="1" applyFont="1" applyFill="1" applyBorder="1" applyAlignment="1">
      <alignment horizontal="right" vertical="center" wrapText="1"/>
    </xf>
    <xf numFmtId="184" fontId="106" fillId="29" borderId="19" xfId="0" applyNumberFormat="1" applyFont="1" applyFill="1" applyBorder="1" applyAlignment="1">
      <alignment vertical="center" wrapText="1"/>
    </xf>
    <xf numFmtId="0" fontId="83" fillId="34" borderId="0" xfId="0" applyFont="1" applyFill="1" applyBorder="1" applyAlignment="1">
      <alignment horizontal="right" vertical="center" wrapText="1"/>
    </xf>
    <xf numFmtId="173" fontId="106" fillId="18" borderId="50" xfId="0" applyNumberFormat="1" applyFont="1" applyFill="1" applyBorder="1" applyAlignment="1">
      <alignment horizontal="right" wrapText="1"/>
    </xf>
    <xf numFmtId="0" fontId="89" fillId="29" borderId="0" xfId="0" applyFont="1" applyFill="1" applyAlignment="1">
      <alignment horizontal="left" wrapText="1" indent="2"/>
    </xf>
    <xf numFmtId="0" fontId="32" fillId="18" borderId="0" xfId="45" applyFont="1" applyFill="1"/>
    <xf numFmtId="0" fontId="32" fillId="0" borderId="0" xfId="45" applyFont="1" applyAlignment="1">
      <alignment wrapText="1"/>
    </xf>
    <xf numFmtId="196" fontId="135" fillId="33" borderId="19" xfId="0" applyNumberFormat="1" applyFont="1" applyFill="1" applyBorder="1" applyAlignment="1">
      <alignment horizontal="right" vertical="center" wrapText="1"/>
    </xf>
    <xf numFmtId="196" fontId="101" fillId="33" borderId="0" xfId="0" applyNumberFormat="1" applyFont="1" applyFill="1" applyBorder="1" applyAlignment="1">
      <alignment horizontal="right" vertical="center" wrapText="1"/>
    </xf>
    <xf numFmtId="196" fontId="101" fillId="33" borderId="0" xfId="0" applyNumberFormat="1" applyFont="1" applyFill="1" applyAlignment="1">
      <alignment horizontal="right" vertical="center" wrapText="1"/>
    </xf>
    <xf numFmtId="196" fontId="101" fillId="33" borderId="19" xfId="0" applyNumberFormat="1" applyFont="1" applyFill="1" applyBorder="1" applyAlignment="1">
      <alignment horizontal="right" vertical="center" wrapText="1"/>
    </xf>
    <xf numFmtId="0" fontId="101" fillId="33" borderId="19" xfId="0" applyFont="1" applyFill="1" applyBorder="1" applyAlignment="1">
      <alignment horizontal="right" vertical="center" wrapText="1"/>
    </xf>
    <xf numFmtId="178" fontId="101" fillId="33" borderId="0" xfId="0" applyNumberFormat="1" applyFont="1" applyFill="1" applyAlignment="1">
      <alignment horizontal="right" vertical="center" wrapText="1"/>
    </xf>
    <xf numFmtId="181" fontId="101" fillId="33" borderId="19" xfId="0" applyNumberFormat="1" applyFont="1" applyFill="1" applyBorder="1" applyAlignment="1">
      <alignment horizontal="right" vertical="center" wrapText="1"/>
    </xf>
    <xf numFmtId="174" fontId="106" fillId="33" borderId="65" xfId="56" applyNumberFormat="1" applyFont="1" applyFill="1" applyBorder="1" applyAlignment="1">
      <alignment horizontal="right" wrapText="1"/>
    </xf>
    <xf numFmtId="174" fontId="84" fillId="33" borderId="0" xfId="56" applyNumberFormat="1" applyFont="1" applyFill="1" applyBorder="1" applyAlignment="1">
      <alignment horizontal="right" vertical="center" wrapText="1"/>
    </xf>
    <xf numFmtId="174" fontId="84" fillId="33" borderId="0" xfId="56" applyNumberFormat="1" applyFont="1" applyFill="1" applyAlignment="1">
      <alignment horizontal="right" wrapText="1"/>
    </xf>
    <xf numFmtId="174" fontId="84" fillId="33" borderId="19" xfId="56" applyNumberFormat="1" applyFont="1" applyFill="1" applyBorder="1" applyAlignment="1">
      <alignment horizontal="right" wrapText="1"/>
    </xf>
    <xf numFmtId="174" fontId="106" fillId="33" borderId="19" xfId="56" applyNumberFormat="1" applyFont="1" applyFill="1" applyBorder="1" applyAlignment="1">
      <alignment horizontal="right" wrapText="1"/>
    </xf>
    <xf numFmtId="174" fontId="84" fillId="33" borderId="0" xfId="56" applyNumberFormat="1" applyFont="1" applyFill="1" applyBorder="1" applyAlignment="1">
      <alignment horizontal="right" wrapText="1"/>
    </xf>
    <xf numFmtId="200" fontId="106" fillId="33" borderId="0" xfId="0" applyNumberFormat="1" applyFont="1" applyFill="1" applyAlignment="1">
      <alignment horizontal="right" vertical="center" wrapText="1"/>
    </xf>
    <xf numFmtId="0" fontId="89" fillId="29" borderId="0" xfId="0" applyFont="1" applyFill="1" applyAlignment="1">
      <alignment horizontal="left" wrapText="1" indent="2"/>
    </xf>
    <xf numFmtId="0" fontId="130" fillId="0" borderId="0" xfId="44" applyFont="1" applyAlignment="1">
      <alignment horizontal="left" indent="2"/>
    </xf>
    <xf numFmtId="0" fontId="36" fillId="0" borderId="0" xfId="44" applyFont="1" applyAlignment="1">
      <alignment horizontal="left" indent="2"/>
    </xf>
    <xf numFmtId="0" fontId="59" fillId="34" borderId="0" xfId="0" applyFont="1" applyFill="1" applyAlignment="1">
      <alignment horizontal="left" indent="2"/>
    </xf>
    <xf numFmtId="0" fontId="59" fillId="34" borderId="0" xfId="0" applyFont="1" applyFill="1"/>
    <xf numFmtId="174" fontId="106" fillId="29" borderId="61" xfId="0" applyNumberFormat="1" applyFont="1" applyFill="1" applyBorder="1" applyAlignment="1">
      <alignment horizontal="right" wrapText="1"/>
    </xf>
    <xf numFmtId="174" fontId="84" fillId="27" borderId="0" xfId="0" applyNumberFormat="1" applyFont="1" applyFill="1" applyAlignment="1">
      <alignment horizontal="right" wrapText="1"/>
    </xf>
    <xf numFmtId="174" fontId="84" fillId="27" borderId="19" xfId="0" applyNumberFormat="1" applyFont="1" applyFill="1" applyBorder="1" applyAlignment="1">
      <alignment horizontal="right" wrapText="1"/>
    </xf>
    <xf numFmtId="174" fontId="106" fillId="27" borderId="62" xfId="0" applyNumberFormat="1" applyFont="1" applyFill="1" applyBorder="1" applyAlignment="1">
      <alignment horizontal="right" wrapText="1"/>
    </xf>
    <xf numFmtId="174" fontId="106" fillId="29" borderId="62" xfId="0" applyNumberFormat="1" applyFont="1" applyFill="1" applyBorder="1" applyAlignment="1">
      <alignment horizontal="right" wrapText="1"/>
    </xf>
    <xf numFmtId="174" fontId="83" fillId="34" borderId="0" xfId="0" applyNumberFormat="1" applyFont="1" applyFill="1" applyAlignment="1">
      <alignment horizontal="right" wrapText="1"/>
    </xf>
    <xf numFmtId="174" fontId="85" fillId="27" borderId="16" xfId="0" applyNumberFormat="1" applyFont="1" applyFill="1" applyBorder="1" applyAlignment="1">
      <alignment wrapText="1"/>
    </xf>
    <xf numFmtId="174" fontId="85" fillId="27" borderId="0" xfId="0" applyNumberFormat="1" applyFont="1" applyFill="1" applyAlignment="1">
      <alignment wrapText="1"/>
    </xf>
    <xf numFmtId="174" fontId="85" fillId="29" borderId="0" xfId="0" applyNumberFormat="1" applyFont="1" applyFill="1" applyAlignment="1">
      <alignment wrapText="1"/>
    </xf>
    <xf numFmtId="174" fontId="85" fillId="27" borderId="9" xfId="0" applyNumberFormat="1" applyFont="1" applyFill="1" applyBorder="1" applyAlignment="1">
      <alignment wrapText="1"/>
    </xf>
    <xf numFmtId="174" fontId="85" fillId="29" borderId="9" xfId="0" applyNumberFormat="1" applyFont="1" applyFill="1" applyBorder="1" applyAlignment="1">
      <alignment wrapText="1"/>
    </xf>
    <xf numFmtId="0" fontId="36" fillId="0" borderId="0" xfId="44" applyFont="1"/>
    <xf numFmtId="184" fontId="63" fillId="34" borderId="0" xfId="0" applyNumberFormat="1" applyFont="1" applyFill="1"/>
    <xf numFmtId="184" fontId="32" fillId="0" borderId="0" xfId="45" applyNumberFormat="1" applyFont="1"/>
    <xf numFmtId="0" fontId="84" fillId="29" borderId="17" xfId="0" quotePrefix="1" applyFont="1" applyFill="1" applyBorder="1" applyAlignment="1">
      <alignment horizontal="center" vertical="center" wrapText="1"/>
    </xf>
    <xf numFmtId="174" fontId="84" fillId="0" borderId="24" xfId="0" applyNumberFormat="1" applyFont="1" applyFill="1" applyBorder="1" applyAlignment="1">
      <alignment horizontal="right" vertical="center" wrapText="1"/>
    </xf>
    <xf numFmtId="174" fontId="84" fillId="0" borderId="9" xfId="0" applyNumberFormat="1" applyFont="1" applyFill="1" applyBorder="1" applyAlignment="1">
      <alignment horizontal="right" vertical="center" wrapText="1"/>
    </xf>
    <xf numFmtId="174" fontId="106" fillId="0" borderId="16" xfId="0" applyNumberFormat="1" applyFont="1" applyFill="1" applyBorder="1" applyAlignment="1">
      <alignment horizontal="right" vertical="center" wrapText="1"/>
    </xf>
    <xf numFmtId="184" fontId="84" fillId="0" borderId="24" xfId="0" applyNumberFormat="1" applyFont="1" applyFill="1" applyBorder="1" applyAlignment="1">
      <alignment horizontal="right" vertical="center" wrapText="1"/>
    </xf>
    <xf numFmtId="184" fontId="84" fillId="0" borderId="9" xfId="0" applyNumberFormat="1" applyFont="1" applyFill="1" applyBorder="1" applyAlignment="1">
      <alignment horizontal="right" vertical="center" wrapText="1"/>
    </xf>
    <xf numFmtId="184" fontId="106" fillId="0" borderId="16" xfId="0" applyNumberFormat="1" applyFont="1" applyFill="1" applyBorder="1" applyAlignment="1">
      <alignment horizontal="right" vertical="center" wrapText="1"/>
    </xf>
    <xf numFmtId="174" fontId="106" fillId="0" borderId="24" xfId="0" applyNumberFormat="1" applyFont="1" applyFill="1" applyBorder="1" applyAlignment="1">
      <alignment horizontal="right" vertical="center" wrapText="1"/>
    </xf>
    <xf numFmtId="196" fontId="84" fillId="29" borderId="0" xfId="0" applyNumberFormat="1" applyFont="1" applyFill="1" applyAlignment="1">
      <alignment horizontal="right" vertical="center" wrapText="1"/>
    </xf>
    <xf numFmtId="196" fontId="84" fillId="29" borderId="9" xfId="0" applyNumberFormat="1" applyFont="1" applyFill="1" applyBorder="1" applyAlignment="1">
      <alignment horizontal="right" vertical="center" wrapText="1"/>
    </xf>
    <xf numFmtId="196" fontId="106" fillId="29" borderId="16" xfId="0" applyNumberFormat="1" applyFont="1" applyFill="1" applyBorder="1" applyAlignment="1">
      <alignment horizontal="right" vertical="center" wrapText="1"/>
    </xf>
    <xf numFmtId="196" fontId="85" fillId="29" borderId="24" xfId="0" applyNumberFormat="1" applyFont="1" applyFill="1" applyBorder="1" applyAlignment="1">
      <alignment horizontal="right" vertical="center" wrapText="1"/>
    </xf>
    <xf numFmtId="184" fontId="106" fillId="29" borderId="23" xfId="0" applyNumberFormat="1" applyFont="1" applyFill="1" applyBorder="1" applyAlignment="1">
      <alignment horizontal="right" wrapText="1"/>
    </xf>
    <xf numFmtId="184" fontId="106" fillId="29" borderId="10" xfId="0" applyNumberFormat="1" applyFont="1" applyFill="1" applyBorder="1" applyAlignment="1">
      <alignment horizontal="right" wrapText="1"/>
    </xf>
    <xf numFmtId="184" fontId="106" fillId="29" borderId="16" xfId="0" applyNumberFormat="1" applyFont="1" applyFill="1" applyBorder="1" applyAlignment="1">
      <alignment horizontal="right" wrapText="1"/>
    </xf>
    <xf numFmtId="184" fontId="94" fillId="29" borderId="16" xfId="0" applyNumberFormat="1" applyFont="1" applyFill="1" applyBorder="1" applyAlignment="1">
      <alignment horizontal="right" wrapText="1"/>
    </xf>
    <xf numFmtId="174" fontId="106" fillId="33" borderId="23" xfId="0" applyNumberFormat="1" applyFont="1" applyFill="1" applyBorder="1" applyAlignment="1">
      <alignment horizontal="right" wrapText="1"/>
    </xf>
    <xf numFmtId="174" fontId="84" fillId="33" borderId="16" xfId="0" applyNumberFormat="1" applyFont="1" applyFill="1" applyBorder="1" applyAlignment="1">
      <alignment horizontal="right" wrapText="1"/>
    </xf>
    <xf numFmtId="174" fontId="84" fillId="33" borderId="0" xfId="0" applyNumberFormat="1" applyFont="1" applyFill="1" applyAlignment="1">
      <alignment horizontal="right" wrapText="1"/>
    </xf>
    <xf numFmtId="174" fontId="84" fillId="33" borderId="9" xfId="0" applyNumberFormat="1" applyFont="1" applyFill="1" applyBorder="1" applyAlignment="1">
      <alignment horizontal="right" wrapText="1"/>
    </xf>
    <xf numFmtId="174" fontId="106" fillId="33" borderId="10" xfId="0" applyNumberFormat="1" applyFont="1" applyFill="1" applyBorder="1" applyAlignment="1">
      <alignment horizontal="right" wrapText="1"/>
    </xf>
    <xf numFmtId="174" fontId="106" fillId="33" borderId="16" xfId="0" applyNumberFormat="1" applyFont="1" applyFill="1" applyBorder="1" applyAlignment="1">
      <alignment horizontal="right" wrapText="1"/>
    </xf>
    <xf numFmtId="0" fontId="94" fillId="33" borderId="16" xfId="0" applyFont="1" applyFill="1" applyBorder="1" applyAlignment="1">
      <alignment horizontal="right" wrapText="1"/>
    </xf>
    <xf numFmtId="174" fontId="84" fillId="33" borderId="24" xfId="0" applyNumberFormat="1" applyFont="1" applyFill="1" applyBorder="1" applyAlignment="1">
      <alignment horizontal="right" vertical="center" wrapText="1"/>
    </xf>
    <xf numFmtId="174" fontId="84" fillId="33" borderId="0" xfId="0" applyNumberFormat="1" applyFont="1" applyFill="1" applyAlignment="1">
      <alignment horizontal="right" vertical="center" wrapText="1"/>
    </xf>
    <xf numFmtId="174" fontId="84" fillId="33" borderId="9" xfId="0" applyNumberFormat="1" applyFont="1" applyFill="1" applyBorder="1" applyAlignment="1">
      <alignment horizontal="right" vertical="center" wrapText="1"/>
    </xf>
    <xf numFmtId="174" fontId="106" fillId="33" borderId="10" xfId="0" applyNumberFormat="1" applyFont="1" applyFill="1" applyBorder="1" applyAlignment="1">
      <alignment horizontal="right" vertical="center" wrapText="1"/>
    </xf>
    <xf numFmtId="174" fontId="84" fillId="33" borderId="16" xfId="0" applyNumberFormat="1" applyFont="1" applyFill="1" applyBorder="1" applyAlignment="1">
      <alignment horizontal="right" vertical="center" wrapText="1"/>
    </xf>
    <xf numFmtId="0" fontId="85" fillId="29" borderId="19" xfId="0" applyFont="1" applyFill="1" applyBorder="1" applyAlignment="1">
      <alignment horizontal="right" vertical="center" wrapText="1"/>
    </xf>
    <xf numFmtId="174" fontId="85" fillId="27" borderId="19" xfId="0" applyNumberFormat="1" applyFont="1" applyFill="1" applyBorder="1" applyAlignment="1">
      <alignment horizontal="right" vertical="center" wrapText="1"/>
    </xf>
    <xf numFmtId="1" fontId="85" fillId="29" borderId="19" xfId="0" applyNumberFormat="1" applyFont="1" applyFill="1" applyBorder="1" applyAlignment="1">
      <alignment horizontal="right" vertical="center" wrapText="1"/>
    </xf>
    <xf numFmtId="196" fontId="135" fillId="0" borderId="19" xfId="0" applyNumberFormat="1" applyFont="1" applyFill="1" applyBorder="1" applyAlignment="1">
      <alignment horizontal="right" vertical="center" wrapText="1"/>
    </xf>
    <xf numFmtId="196" fontId="101" fillId="0" borderId="0" xfId="0" applyNumberFormat="1" applyFont="1" applyFill="1" applyAlignment="1">
      <alignment horizontal="right" vertical="center" wrapText="1"/>
    </xf>
    <xf numFmtId="0" fontId="101" fillId="0" borderId="19" xfId="0" applyFont="1" applyFill="1" applyBorder="1" applyAlignment="1">
      <alignment horizontal="right" vertical="center" wrapText="1"/>
    </xf>
    <xf numFmtId="196" fontId="101" fillId="0" borderId="0" xfId="0" applyNumberFormat="1" applyFont="1" applyFill="1" applyBorder="1" applyAlignment="1">
      <alignment horizontal="right" vertical="center" wrapText="1"/>
    </xf>
    <xf numFmtId="196" fontId="101" fillId="0" borderId="19" xfId="0" applyNumberFormat="1" applyFont="1" applyFill="1" applyBorder="1" applyAlignment="1">
      <alignment horizontal="right" vertical="center" wrapText="1"/>
    </xf>
    <xf numFmtId="0" fontId="101" fillId="0" borderId="0" xfId="0" applyFont="1" applyFill="1" applyBorder="1" applyAlignment="1">
      <alignment horizontal="right" vertical="center" wrapText="1"/>
    </xf>
    <xf numFmtId="181" fontId="101" fillId="0" borderId="19" xfId="0" applyNumberFormat="1" applyFont="1" applyFill="1" applyBorder="1" applyAlignment="1">
      <alignment horizontal="right" vertical="center" wrapText="1"/>
    </xf>
    <xf numFmtId="199" fontId="82" fillId="33" borderId="0" xfId="151" applyNumberFormat="1" applyFont="1" applyFill="1" applyBorder="1" applyAlignment="1">
      <alignment horizontal="right" vertical="center" wrapText="1"/>
    </xf>
    <xf numFmtId="199" fontId="82" fillId="29" borderId="0" xfId="151" applyNumberFormat="1" applyFont="1" applyFill="1" applyBorder="1" applyAlignment="1">
      <alignment horizontal="right" vertical="center" wrapText="1"/>
    </xf>
    <xf numFmtId="194" fontId="101" fillId="0" borderId="0" xfId="0" applyNumberFormat="1" applyFont="1" applyFill="1" applyAlignment="1">
      <alignment horizontal="right" vertical="center" wrapText="1"/>
    </xf>
    <xf numFmtId="194" fontId="101" fillId="0" borderId="19" xfId="0" applyNumberFormat="1" applyFont="1" applyFill="1" applyBorder="1" applyAlignment="1">
      <alignment horizontal="right" vertical="center" wrapText="1"/>
    </xf>
    <xf numFmtId="194" fontId="135" fillId="0" borderId="19" xfId="0" applyNumberFormat="1" applyFont="1" applyFill="1" applyBorder="1" applyAlignment="1">
      <alignment horizontal="right" vertical="center" wrapText="1"/>
    </xf>
    <xf numFmtId="194" fontId="101" fillId="0" borderId="0" xfId="0" applyNumberFormat="1" applyFont="1" applyFill="1" applyBorder="1" applyAlignment="1">
      <alignment horizontal="right" vertical="center" wrapText="1"/>
    </xf>
    <xf numFmtId="174" fontId="106" fillId="0" borderId="65" xfId="56" applyNumberFormat="1" applyFont="1" applyFill="1" applyBorder="1" applyAlignment="1">
      <alignment horizontal="right" wrapText="1"/>
    </xf>
    <xf numFmtId="174" fontId="84" fillId="0" borderId="0" xfId="56" applyNumberFormat="1" applyFont="1" applyFill="1" applyBorder="1" applyAlignment="1">
      <alignment horizontal="right" vertical="center" wrapText="1"/>
    </xf>
    <xf numFmtId="174" fontId="84" fillId="0" borderId="0" xfId="56" applyNumberFormat="1" applyFont="1" applyFill="1" applyAlignment="1">
      <alignment horizontal="right" wrapText="1"/>
    </xf>
    <xf numFmtId="174" fontId="84" fillId="0" borderId="19" xfId="56" applyNumberFormat="1" applyFont="1" applyFill="1" applyBorder="1" applyAlignment="1">
      <alignment horizontal="right" wrapText="1"/>
    </xf>
    <xf numFmtId="174" fontId="106" fillId="0" borderId="19" xfId="56" applyNumberFormat="1" applyFont="1" applyFill="1" applyBorder="1" applyAlignment="1">
      <alignment horizontal="right" wrapText="1"/>
    </xf>
    <xf numFmtId="174" fontId="84" fillId="0" borderId="0" xfId="56" applyNumberFormat="1" applyFont="1" applyFill="1" applyBorder="1" applyAlignment="1">
      <alignment horizontal="right" wrapText="1"/>
    </xf>
    <xf numFmtId="174" fontId="91" fillId="0" borderId="0" xfId="56" applyNumberFormat="1" applyFont="1" applyFill="1" applyBorder="1" applyAlignment="1">
      <alignment horizontal="right" wrapText="1"/>
    </xf>
    <xf numFmtId="184" fontId="101" fillId="0" borderId="0" xfId="0" applyNumberFormat="1" applyFont="1" applyFill="1" applyAlignment="1">
      <alignment horizontal="right" vertical="center" wrapText="1"/>
    </xf>
    <xf numFmtId="184" fontId="101" fillId="0" borderId="19" xfId="0" applyNumberFormat="1" applyFont="1" applyFill="1" applyBorder="1" applyAlignment="1">
      <alignment horizontal="right" vertical="center" wrapText="1"/>
    </xf>
    <xf numFmtId="184" fontId="135" fillId="0" borderId="19" xfId="0" applyNumberFormat="1" applyFont="1" applyFill="1" applyBorder="1" applyAlignment="1">
      <alignment horizontal="right" vertical="center" wrapText="1"/>
    </xf>
    <xf numFmtId="184" fontId="101" fillId="0" borderId="0" xfId="0" applyNumberFormat="1" applyFont="1" applyFill="1" applyBorder="1" applyAlignment="1">
      <alignment horizontal="right" vertical="center" wrapText="1"/>
    </xf>
    <xf numFmtId="0" fontId="100" fillId="29" borderId="0" xfId="0" applyFont="1" applyFill="1" applyBorder="1" applyAlignment="1">
      <alignment horizontal="left" wrapText="1" indent="2"/>
    </xf>
    <xf numFmtId="37" fontId="62" fillId="0" borderId="0" xfId="0" applyNumberFormat="1" applyFont="1" applyAlignment="1">
      <alignment vertical="center" wrapText="1"/>
    </xf>
    <xf numFmtId="9" fontId="101" fillId="29" borderId="9" xfId="151" applyFont="1" applyFill="1" applyBorder="1" applyAlignment="1">
      <alignment horizontal="right" wrapText="1"/>
    </xf>
    <xf numFmtId="0" fontId="106" fillId="29" borderId="68" xfId="0" applyFont="1" applyFill="1" applyBorder="1" applyAlignment="1">
      <alignment horizontal="left" vertical="center" wrapText="1" indent="2"/>
    </xf>
    <xf numFmtId="0" fontId="84" fillId="29" borderId="0" xfId="0" applyFont="1" applyFill="1" applyBorder="1" applyAlignment="1">
      <alignment horizontal="left" wrapText="1" indent="5"/>
    </xf>
    <xf numFmtId="0" fontId="106" fillId="29" borderId="62" xfId="0" applyFont="1" applyFill="1" applyBorder="1" applyAlignment="1">
      <alignment horizontal="left" wrapText="1" indent="3"/>
    </xf>
    <xf numFmtId="191" fontId="101" fillId="29" borderId="62" xfId="0" applyNumberFormat="1" applyFont="1" applyFill="1" applyBorder="1" applyAlignment="1">
      <alignment horizontal="right" wrapText="1"/>
    </xf>
    <xf numFmtId="0" fontId="89" fillId="29" borderId="62" xfId="0" applyFont="1" applyFill="1" applyBorder="1" applyAlignment="1">
      <alignment horizontal="left" wrapText="1" indent="2"/>
    </xf>
    <xf numFmtId="0" fontId="84" fillId="29" borderId="62" xfId="0" applyFont="1" applyFill="1" applyBorder="1" applyAlignment="1">
      <alignment horizontal="left" wrapText="1" indent="2"/>
    </xf>
    <xf numFmtId="196" fontId="106" fillId="29" borderId="62" xfId="0" applyNumberFormat="1" applyFont="1" applyFill="1" applyBorder="1" applyAlignment="1">
      <alignment vertical="center" wrapText="1"/>
    </xf>
    <xf numFmtId="191" fontId="100" fillId="29" borderId="62" xfId="0" applyNumberFormat="1" applyFont="1" applyFill="1" applyBorder="1" applyAlignment="1">
      <alignment horizontal="right" wrapText="1"/>
    </xf>
    <xf numFmtId="191" fontId="135" fillId="29" borderId="19" xfId="0" applyNumberFormat="1" applyFont="1" applyFill="1" applyBorder="1" applyAlignment="1">
      <alignment horizontal="right" wrapText="1"/>
    </xf>
    <xf numFmtId="191" fontId="135" fillId="29" borderId="62" xfId="0" applyNumberFormat="1" applyFont="1" applyFill="1" applyBorder="1" applyAlignment="1">
      <alignment horizontal="right" wrapText="1"/>
    </xf>
    <xf numFmtId="174" fontId="101" fillId="33" borderId="0" xfId="0" applyNumberFormat="1" applyFont="1" applyFill="1" applyAlignment="1">
      <alignment horizontal="right" vertical="center" wrapText="1"/>
    </xf>
    <xf numFmtId="196" fontId="106" fillId="33" borderId="19" xfId="0" applyNumberFormat="1" applyFont="1" applyFill="1" applyBorder="1" applyAlignment="1">
      <alignment vertical="center" wrapText="1"/>
    </xf>
    <xf numFmtId="196" fontId="84" fillId="33" borderId="0" xfId="0" applyNumberFormat="1" applyFont="1" applyFill="1" applyBorder="1" applyAlignment="1">
      <alignment vertical="center" wrapText="1"/>
    </xf>
    <xf numFmtId="196" fontId="106" fillId="33" borderId="62" xfId="0" applyNumberFormat="1" applyFont="1" applyFill="1" applyBorder="1" applyAlignment="1">
      <alignment vertical="center" wrapText="1"/>
    </xf>
    <xf numFmtId="196" fontId="89" fillId="33" borderId="19" xfId="0" applyNumberFormat="1" applyFont="1" applyFill="1" applyBorder="1" applyAlignment="1">
      <alignment wrapText="1"/>
    </xf>
    <xf numFmtId="0" fontId="101" fillId="33" borderId="0" xfId="0" applyFont="1" applyFill="1" applyBorder="1" applyAlignment="1">
      <alignment horizontal="right" wrapText="1"/>
    </xf>
    <xf numFmtId="178" fontId="101" fillId="33" borderId="0" xfId="0" applyNumberFormat="1" applyFont="1" applyFill="1" applyAlignment="1">
      <alignment horizontal="right" wrapText="1"/>
    </xf>
    <xf numFmtId="186" fontId="101" fillId="33" borderId="9" xfId="0" applyNumberFormat="1" applyFont="1" applyFill="1" applyBorder="1" applyAlignment="1">
      <alignment horizontal="right" wrapText="1"/>
    </xf>
    <xf numFmtId="174" fontId="135" fillId="33" borderId="19" xfId="0" applyNumberFormat="1" applyFont="1" applyFill="1" applyBorder="1" applyAlignment="1">
      <alignment horizontal="right" wrapText="1"/>
    </xf>
    <xf numFmtId="174" fontId="101" fillId="33" borderId="0" xfId="0" applyNumberFormat="1" applyFont="1" applyFill="1" applyBorder="1" applyAlignment="1">
      <alignment horizontal="right" wrapText="1"/>
    </xf>
    <xf numFmtId="174" fontId="101" fillId="33" borderId="0" xfId="0" applyNumberFormat="1" applyFont="1" applyFill="1" applyAlignment="1">
      <alignment horizontal="right" wrapText="1"/>
    </xf>
    <xf numFmtId="174" fontId="135" fillId="33" borderId="62" xfId="0" applyNumberFormat="1" applyFont="1" applyFill="1" applyBorder="1" applyAlignment="1">
      <alignment horizontal="right" wrapText="1"/>
    </xf>
    <xf numFmtId="174" fontId="100" fillId="33" borderId="62" xfId="0" applyNumberFormat="1" applyFont="1" applyFill="1" applyBorder="1" applyAlignment="1">
      <alignment horizontal="right" wrapText="1"/>
    </xf>
    <xf numFmtId="174" fontId="101" fillId="33" borderId="62" xfId="0" applyNumberFormat="1" applyFont="1" applyFill="1" applyBorder="1" applyAlignment="1">
      <alignment horizontal="right" wrapText="1"/>
    </xf>
    <xf numFmtId="184" fontId="135" fillId="29" borderId="19" xfId="0" applyNumberFormat="1" applyFont="1" applyFill="1" applyBorder="1" applyAlignment="1">
      <alignment horizontal="right" wrapText="1"/>
    </xf>
    <xf numFmtId="184" fontId="101" fillId="29" borderId="0" xfId="0" applyNumberFormat="1" applyFont="1" applyFill="1" applyAlignment="1">
      <alignment horizontal="right" wrapText="1"/>
    </xf>
    <xf numFmtId="184" fontId="135" fillId="29" borderId="62" xfId="0" applyNumberFormat="1" applyFont="1" applyFill="1" applyBorder="1" applyAlignment="1">
      <alignment horizontal="right" wrapText="1"/>
    </xf>
    <xf numFmtId="184" fontId="100" fillId="29" borderId="62" xfId="0" applyNumberFormat="1" applyFont="1" applyFill="1" applyBorder="1" applyAlignment="1">
      <alignment horizontal="right" wrapText="1"/>
    </xf>
    <xf numFmtId="184" fontId="101" fillId="29" borderId="62" xfId="0" applyNumberFormat="1" applyFont="1" applyFill="1" applyBorder="1" applyAlignment="1">
      <alignment horizontal="right" wrapText="1"/>
    </xf>
    <xf numFmtId="195" fontId="135" fillId="29" borderId="19" xfId="0" applyNumberFormat="1" applyFont="1" applyFill="1" applyBorder="1" applyAlignment="1">
      <alignment horizontal="right" wrapText="1"/>
    </xf>
    <xf numFmtId="195" fontId="135" fillId="29" borderId="62" xfId="0" applyNumberFormat="1" applyFont="1" applyFill="1" applyBorder="1" applyAlignment="1">
      <alignment horizontal="right" wrapText="1"/>
    </xf>
    <xf numFmtId="195" fontId="100" fillId="29" borderId="62" xfId="0" applyNumberFormat="1" applyFont="1" applyFill="1" applyBorder="1" applyAlignment="1">
      <alignment horizontal="right" wrapText="1"/>
    </xf>
    <xf numFmtId="195" fontId="101" fillId="29" borderId="62" xfId="0" applyNumberFormat="1" applyFont="1" applyFill="1" applyBorder="1" applyAlignment="1">
      <alignment horizontal="right" wrapText="1"/>
    </xf>
    <xf numFmtId="184" fontId="101" fillId="29" borderId="19" xfId="0" applyNumberFormat="1" applyFont="1" applyFill="1" applyBorder="1" applyAlignment="1">
      <alignment horizontal="right" vertical="center" wrapText="1"/>
    </xf>
    <xf numFmtId="184" fontId="106" fillId="29" borderId="62" xfId="0" applyNumberFormat="1" applyFont="1" applyFill="1" applyBorder="1" applyAlignment="1">
      <alignment vertical="center" wrapText="1"/>
    </xf>
    <xf numFmtId="184" fontId="89" fillId="29" borderId="19" xfId="0" applyNumberFormat="1" applyFont="1" applyFill="1" applyBorder="1" applyAlignment="1">
      <alignment wrapText="1"/>
    </xf>
    <xf numFmtId="196" fontId="106" fillId="33" borderId="19" xfId="0" applyNumberFormat="1" applyFont="1" applyFill="1" applyBorder="1" applyAlignment="1">
      <alignment wrapText="1"/>
    </xf>
    <xf numFmtId="196" fontId="84" fillId="33" borderId="0" xfId="0" applyNumberFormat="1" applyFont="1" applyFill="1" applyBorder="1" applyAlignment="1">
      <alignment wrapText="1"/>
    </xf>
    <xf numFmtId="196" fontId="84" fillId="33" borderId="0" xfId="0" applyNumberFormat="1" applyFont="1" applyFill="1" applyAlignment="1">
      <alignment wrapText="1"/>
    </xf>
    <xf numFmtId="196" fontId="84" fillId="33" borderId="19" xfId="0" applyNumberFormat="1" applyFont="1" applyFill="1" applyBorder="1" applyAlignment="1">
      <alignment wrapText="1"/>
    </xf>
    <xf numFmtId="196" fontId="84" fillId="33" borderId="0" xfId="0" applyNumberFormat="1" applyFont="1" applyFill="1" applyAlignment="1">
      <alignment vertical="center" wrapText="1"/>
    </xf>
    <xf numFmtId="196" fontId="84" fillId="33" borderId="19" xfId="0" applyNumberFormat="1" applyFont="1" applyFill="1" applyBorder="1" applyAlignment="1">
      <alignment vertical="center" wrapText="1"/>
    </xf>
    <xf numFmtId="178" fontId="84" fillId="33" borderId="0" xfId="0" applyNumberFormat="1" applyFont="1" applyFill="1" applyAlignment="1">
      <alignment wrapText="1"/>
    </xf>
    <xf numFmtId="194" fontId="83" fillId="34" borderId="0" xfId="0" applyNumberFormat="1" applyFont="1" applyFill="1" applyAlignment="1">
      <alignment wrapText="1"/>
    </xf>
    <xf numFmtId="0" fontId="89" fillId="29" borderId="24" xfId="0" applyFont="1" applyFill="1" applyBorder="1" applyAlignment="1">
      <alignment horizontal="left" wrapText="1" indent="2"/>
    </xf>
    <xf numFmtId="174" fontId="89" fillId="29" borderId="24" xfId="0" applyNumberFormat="1" applyFont="1" applyFill="1" applyBorder="1" applyAlignment="1">
      <alignment horizontal="right" vertical="center" wrapText="1"/>
    </xf>
    <xf numFmtId="174" fontId="89" fillId="29" borderId="24" xfId="0" applyNumberFormat="1" applyFont="1" applyFill="1" applyBorder="1" applyAlignment="1">
      <alignment vertical="center" wrapText="1"/>
    </xf>
    <xf numFmtId="184" fontId="89" fillId="29" borderId="24" xfId="0" applyNumberFormat="1" applyFont="1" applyFill="1" applyBorder="1" applyAlignment="1">
      <alignment vertical="center" wrapText="1"/>
    </xf>
    <xf numFmtId="0" fontId="89" fillId="29" borderId="0" xfId="0" applyFont="1" applyFill="1" applyBorder="1" applyAlignment="1">
      <alignment horizontal="left" wrapText="1" indent="2"/>
    </xf>
    <xf numFmtId="174" fontId="89" fillId="29" borderId="0" xfId="0" applyNumberFormat="1" applyFont="1" applyFill="1" applyBorder="1" applyAlignment="1">
      <alignment horizontal="right" vertical="center" wrapText="1"/>
    </xf>
    <xf numFmtId="184" fontId="89" fillId="29" borderId="0" xfId="0" applyNumberFormat="1" applyFont="1" applyFill="1" applyAlignment="1">
      <alignment vertical="center" wrapText="1"/>
    </xf>
    <xf numFmtId="182" fontId="85" fillId="30" borderId="9" xfId="0" applyNumberFormat="1" applyFont="1" applyFill="1" applyBorder="1" applyAlignment="1">
      <alignment horizontal="right" vertical="center" wrapText="1"/>
    </xf>
    <xf numFmtId="174" fontId="85" fillId="29" borderId="9" xfId="0" applyNumberFormat="1" applyFont="1" applyFill="1" applyBorder="1" applyAlignment="1">
      <alignment horizontal="right" vertical="center" wrapText="1"/>
    </xf>
    <xf numFmtId="175" fontId="85" fillId="29" borderId="9" xfId="0" applyNumberFormat="1" applyFont="1" applyFill="1" applyBorder="1" applyAlignment="1">
      <alignment horizontal="right" vertical="center" wrapText="1"/>
    </xf>
    <xf numFmtId="184" fontId="85" fillId="29" borderId="9" xfId="0" applyNumberFormat="1" applyFont="1" applyFill="1" applyBorder="1" applyAlignment="1">
      <alignment horizontal="right" vertical="center" wrapText="1"/>
    </xf>
    <xf numFmtId="176" fontId="85" fillId="0" borderId="0" xfId="0" applyNumberFormat="1" applyFont="1" applyFill="1" applyBorder="1" applyAlignment="1">
      <alignment horizontal="right" vertical="center" wrapText="1"/>
    </xf>
    <xf numFmtId="191" fontId="85" fillId="0" borderId="0" xfId="0" applyNumberFormat="1" applyFont="1" applyFill="1" applyAlignment="1">
      <alignment horizontal="right" vertical="center" wrapText="1"/>
    </xf>
    <xf numFmtId="176" fontId="85" fillId="30" borderId="9" xfId="0" applyNumberFormat="1" applyFont="1" applyFill="1" applyBorder="1" applyAlignment="1">
      <alignment horizontal="right" vertical="center" wrapText="1"/>
    </xf>
    <xf numFmtId="176" fontId="85" fillId="0" borderId="9" xfId="0" applyNumberFormat="1" applyFont="1" applyFill="1" applyBorder="1" applyAlignment="1">
      <alignment horizontal="right" vertical="center" wrapText="1"/>
    </xf>
    <xf numFmtId="3" fontId="85" fillId="0" borderId="0" xfId="0" applyNumberFormat="1" applyFont="1" applyFill="1" applyBorder="1" applyAlignment="1">
      <alignment horizontal="right" vertical="center" wrapText="1"/>
    </xf>
    <xf numFmtId="174" fontId="85" fillId="0" borderId="0" xfId="0" applyNumberFormat="1" applyFont="1" applyFill="1" applyBorder="1" applyAlignment="1">
      <alignment horizontal="right" vertical="center" wrapText="1"/>
    </xf>
    <xf numFmtId="184" fontId="84" fillId="29" borderId="19" xfId="0" applyNumberFormat="1" applyFont="1" applyFill="1" applyBorder="1" applyAlignment="1">
      <alignment horizontal="right" vertical="center" wrapText="1"/>
    </xf>
    <xf numFmtId="202" fontId="85" fillId="29" borderId="19" xfId="0" applyNumberFormat="1" applyFont="1" applyFill="1" applyBorder="1" applyAlignment="1">
      <alignment horizontal="right" vertical="center" wrapText="1"/>
    </xf>
    <xf numFmtId="191" fontId="85" fillId="0" borderId="0" xfId="0" applyNumberFormat="1" applyFont="1" applyFill="1" applyBorder="1" applyAlignment="1">
      <alignment horizontal="right" vertical="center" wrapText="1"/>
    </xf>
    <xf numFmtId="188" fontId="85" fillId="30" borderId="0" xfId="0" applyNumberFormat="1" applyFont="1" applyFill="1" applyAlignment="1">
      <alignment horizontal="right" vertical="center" wrapText="1"/>
    </xf>
    <xf numFmtId="188" fontId="85" fillId="29" borderId="0" xfId="0" applyNumberFormat="1" applyFont="1" applyFill="1" applyAlignment="1">
      <alignment horizontal="right" vertical="center" wrapText="1"/>
    </xf>
    <xf numFmtId="188" fontId="85" fillId="30" borderId="19" xfId="0" applyNumberFormat="1" applyFont="1" applyFill="1" applyBorder="1" applyAlignment="1">
      <alignment horizontal="right" vertical="center" wrapText="1"/>
    </xf>
    <xf numFmtId="188" fontId="85" fillId="29" borderId="19" xfId="0" applyNumberFormat="1" applyFont="1" applyFill="1" applyBorder="1" applyAlignment="1">
      <alignment horizontal="right" vertical="center" wrapText="1"/>
    </xf>
    <xf numFmtId="199" fontId="85" fillId="29" borderId="0" xfId="151" applyNumberFormat="1" applyFont="1" applyFill="1" applyAlignment="1">
      <alignment horizontal="right" vertical="center" wrapText="1"/>
    </xf>
    <xf numFmtId="0" fontId="149" fillId="34" borderId="0" xfId="0" applyFont="1" applyFill="1" applyAlignment="1">
      <alignment wrapText="1"/>
    </xf>
    <xf numFmtId="0" fontId="149" fillId="34" borderId="0" xfId="0" applyFont="1" applyFill="1" applyAlignment="1">
      <alignment horizontal="right" wrapText="1"/>
    </xf>
    <xf numFmtId="0" fontId="132" fillId="0" borderId="0" xfId="44" applyFont="1" applyAlignment="1">
      <alignment wrapText="1"/>
    </xf>
    <xf numFmtId="184" fontId="91" fillId="29" borderId="0" xfId="0" applyNumberFormat="1" applyFont="1" applyFill="1" applyAlignment="1">
      <alignment wrapText="1"/>
    </xf>
    <xf numFmtId="190" fontId="105" fillId="29" borderId="16" xfId="0" applyNumberFormat="1" applyFont="1" applyFill="1" applyBorder="1" applyAlignment="1">
      <alignment vertical="center" wrapText="1"/>
    </xf>
    <xf numFmtId="190" fontId="105" fillId="29" borderId="0" xfId="0" applyNumberFormat="1" applyFont="1" applyFill="1" applyAlignment="1">
      <alignment vertical="center" wrapText="1"/>
    </xf>
    <xf numFmtId="184" fontId="84" fillId="29" borderId="34" xfId="0" applyNumberFormat="1" applyFont="1" applyFill="1" applyBorder="1" applyAlignment="1">
      <alignment horizontal="right" vertical="center" wrapText="1"/>
    </xf>
    <xf numFmtId="184" fontId="106" fillId="29" borderId="34" xfId="0" applyNumberFormat="1" applyFont="1" applyFill="1" applyBorder="1" applyAlignment="1">
      <alignment horizontal="right" vertical="center" wrapText="1"/>
    </xf>
    <xf numFmtId="0" fontId="83" fillId="34" borderId="0" xfId="0" applyFont="1" applyFill="1" applyAlignment="1">
      <alignment horizontal="left" vertical="center" wrapText="1"/>
    </xf>
    <xf numFmtId="0" fontId="106" fillId="29" borderId="9" xfId="0" applyFont="1" applyFill="1" applyBorder="1" applyAlignment="1">
      <alignment horizontal="left" vertical="center" wrapText="1"/>
    </xf>
    <xf numFmtId="182" fontId="84" fillId="27" borderId="16" xfId="0" applyNumberFormat="1" applyFont="1" applyFill="1" applyBorder="1" applyAlignment="1">
      <alignment horizontal="right" vertical="center" wrapText="1"/>
    </xf>
    <xf numFmtId="182" fontId="84" fillId="29" borderId="16" xfId="0" applyNumberFormat="1" applyFont="1" applyFill="1" applyBorder="1" applyAlignment="1">
      <alignment horizontal="right" vertical="center" wrapText="1"/>
    </xf>
    <xf numFmtId="0" fontId="89" fillId="29" borderId="22" xfId="0" applyFont="1" applyFill="1" applyBorder="1" applyAlignment="1">
      <alignment horizontal="left" vertical="center" wrapText="1" indent="2"/>
    </xf>
    <xf numFmtId="0" fontId="84" fillId="29" borderId="16" xfId="0" applyFont="1" applyFill="1" applyBorder="1" applyAlignment="1">
      <alignment horizontal="left" vertical="center" wrapText="1" indent="1"/>
    </xf>
    <xf numFmtId="0" fontId="84" fillId="29" borderId="24" xfId="0" applyFont="1" applyFill="1" applyBorder="1" applyAlignment="1">
      <alignment horizontal="left" vertical="center" wrapText="1" indent="1"/>
    </xf>
    <xf numFmtId="184" fontId="87" fillId="34" borderId="0" xfId="0" applyNumberFormat="1" applyFont="1" applyFill="1" applyAlignment="1">
      <alignment horizontal="right" vertical="center" wrapText="1"/>
    </xf>
    <xf numFmtId="184" fontId="106" fillId="29" borderId="19" xfId="0" applyNumberFormat="1" applyFont="1" applyFill="1" applyBorder="1" applyAlignment="1">
      <alignment horizontal="right" vertical="center" wrapText="1"/>
    </xf>
    <xf numFmtId="184" fontId="91" fillId="29" borderId="0" xfId="0" applyNumberFormat="1" applyFont="1" applyFill="1" applyAlignment="1">
      <alignment horizontal="right" vertical="center" wrapText="1"/>
    </xf>
    <xf numFmtId="174" fontId="150" fillId="27" borderId="0" xfId="0" applyNumberFormat="1" applyFont="1" applyFill="1" applyAlignment="1">
      <alignment horizontal="right" vertical="center" wrapText="1"/>
    </xf>
    <xf numFmtId="191" fontId="101" fillId="29" borderId="19" xfId="0" applyNumberFormat="1" applyFont="1" applyFill="1" applyBorder="1" applyAlignment="1">
      <alignment horizontal="right" wrapText="1"/>
    </xf>
    <xf numFmtId="197" fontId="84" fillId="33" borderId="0" xfId="0" applyNumberFormat="1" applyFont="1" applyFill="1" applyAlignment="1">
      <alignment vertical="center" wrapText="1"/>
    </xf>
    <xf numFmtId="184" fontId="84" fillId="0" borderId="0" xfId="56" applyNumberFormat="1" applyFont="1" applyFill="1" applyBorder="1" applyAlignment="1">
      <alignment horizontal="right" vertical="center" wrapText="1"/>
    </xf>
    <xf numFmtId="184" fontId="84" fillId="0" borderId="0" xfId="56" applyNumberFormat="1" applyFont="1" applyFill="1" applyAlignment="1">
      <alignment horizontal="right" wrapText="1"/>
    </xf>
    <xf numFmtId="184" fontId="84" fillId="0" borderId="19" xfId="56" applyNumberFormat="1" applyFont="1" applyFill="1" applyBorder="1" applyAlignment="1">
      <alignment horizontal="right" wrapText="1"/>
    </xf>
    <xf numFmtId="184" fontId="106" fillId="0" borderId="19" xfId="56" applyNumberFormat="1" applyFont="1" applyFill="1" applyBorder="1" applyAlignment="1">
      <alignment horizontal="right" wrapText="1"/>
    </xf>
    <xf numFmtId="184" fontId="84" fillId="0" borderId="0" xfId="56" applyNumberFormat="1" applyFont="1" applyFill="1" applyBorder="1" applyAlignment="1">
      <alignment horizontal="right" wrapText="1"/>
    </xf>
    <xf numFmtId="184" fontId="91" fillId="0" borderId="0" xfId="56" applyNumberFormat="1" applyFont="1" applyFill="1" applyBorder="1" applyAlignment="1">
      <alignment horizontal="right" wrapText="1"/>
    </xf>
    <xf numFmtId="184" fontId="91" fillId="0" borderId="19" xfId="56" applyNumberFormat="1" applyFont="1" applyFill="1" applyBorder="1" applyAlignment="1">
      <alignment horizontal="right" wrapText="1"/>
    </xf>
    <xf numFmtId="174" fontId="93" fillId="33" borderId="0" xfId="56" applyNumberFormat="1" applyFont="1" applyFill="1" applyBorder="1" applyAlignment="1">
      <alignment horizontal="right" wrapText="1"/>
    </xf>
    <xf numFmtId="174" fontId="91" fillId="0" borderId="19" xfId="56" applyNumberFormat="1" applyFont="1" applyFill="1" applyBorder="1" applyAlignment="1">
      <alignment horizontal="right" wrapText="1"/>
    </xf>
    <xf numFmtId="184" fontId="87" fillId="0" borderId="19" xfId="56" applyNumberFormat="1" applyFont="1" applyFill="1" applyBorder="1" applyAlignment="1">
      <alignment horizontal="right" wrapText="1"/>
    </xf>
    <xf numFmtId="184" fontId="113" fillId="29" borderId="19" xfId="0" applyNumberFormat="1" applyFont="1" applyFill="1" applyBorder="1" applyAlignment="1">
      <alignment horizontal="right" vertical="center" wrapText="1"/>
    </xf>
    <xf numFmtId="191" fontId="101" fillId="29" borderId="9" xfId="0" applyNumberFormat="1" applyFont="1" applyFill="1" applyBorder="1" applyAlignment="1">
      <alignment horizontal="right" wrapText="1"/>
    </xf>
    <xf numFmtId="190" fontId="101" fillId="33" borderId="0" xfId="0" applyNumberFormat="1" applyFont="1" applyFill="1" applyAlignment="1">
      <alignment horizontal="right" vertical="center" wrapText="1"/>
    </xf>
    <xf numFmtId="190" fontId="101" fillId="29" borderId="0" xfId="0" applyNumberFormat="1" applyFont="1" applyFill="1" applyAlignment="1">
      <alignment horizontal="right" vertical="center" wrapText="1"/>
    </xf>
    <xf numFmtId="195" fontId="135" fillId="29" borderId="0" xfId="0" applyNumberFormat="1" applyFont="1" applyFill="1" applyAlignment="1">
      <alignment horizontal="right" wrapText="1"/>
    </xf>
    <xf numFmtId="190" fontId="84" fillId="0" borderId="0" xfId="0" applyNumberFormat="1" applyFont="1" applyFill="1" applyAlignment="1">
      <alignment vertical="center" wrapText="1"/>
    </xf>
    <xf numFmtId="190" fontId="84" fillId="0" borderId="9" xfId="0" applyNumberFormat="1" applyFont="1" applyFill="1" applyBorder="1" applyAlignment="1">
      <alignment vertical="center" wrapText="1"/>
    </xf>
    <xf numFmtId="190" fontId="106" fillId="0" borderId="10" xfId="0" applyNumberFormat="1" applyFont="1" applyFill="1" applyBorder="1" applyAlignment="1">
      <alignment vertical="center" wrapText="1"/>
    </xf>
    <xf numFmtId="190" fontId="84" fillId="33" borderId="24" xfId="0" applyNumberFormat="1" applyFont="1" applyFill="1" applyBorder="1" applyAlignment="1">
      <alignment vertical="center" wrapText="1"/>
    </xf>
    <xf numFmtId="190" fontId="84" fillId="33" borderId="9" xfId="0" applyNumberFormat="1" applyFont="1" applyFill="1" applyBorder="1" applyAlignment="1">
      <alignment vertical="center" wrapText="1"/>
    </xf>
    <xf numFmtId="190" fontId="106" fillId="33" borderId="10" xfId="0" applyNumberFormat="1" applyFont="1" applyFill="1" applyBorder="1" applyAlignment="1">
      <alignment vertical="center" wrapText="1"/>
    </xf>
    <xf numFmtId="190" fontId="84" fillId="33" borderId="0" xfId="0" applyNumberFormat="1" applyFont="1" applyFill="1" applyAlignment="1">
      <alignment vertical="center" wrapText="1"/>
    </xf>
    <xf numFmtId="190" fontId="84" fillId="33" borderId="16" xfId="0" applyNumberFormat="1" applyFont="1" applyFill="1" applyBorder="1" applyAlignment="1">
      <alignment vertical="center" wrapText="1"/>
    </xf>
    <xf numFmtId="190" fontId="93" fillId="33" borderId="9" xfId="0" applyNumberFormat="1" applyFont="1" applyFill="1" applyBorder="1" applyAlignment="1">
      <alignment vertical="center" wrapText="1"/>
    </xf>
    <xf numFmtId="189" fontId="85" fillId="29" borderId="0" xfId="0" applyNumberFormat="1" applyFont="1" applyFill="1" applyAlignment="1">
      <alignment horizontal="right" vertical="center" wrapText="1"/>
    </xf>
    <xf numFmtId="189" fontId="85" fillId="33" borderId="0" xfId="0" applyNumberFormat="1" applyFont="1" applyFill="1" applyAlignment="1">
      <alignment horizontal="right" vertical="center" wrapText="1"/>
    </xf>
    <xf numFmtId="174" fontId="85" fillId="33" borderId="0" xfId="0" applyNumberFormat="1" applyFont="1" applyFill="1" applyAlignment="1">
      <alignment horizontal="right" vertical="center" wrapText="1"/>
    </xf>
    <xf numFmtId="0" fontId="130" fillId="0" borderId="0" xfId="44" applyFont="1" applyFill="1" applyBorder="1" applyAlignment="1">
      <alignment horizontal="left" indent="2"/>
    </xf>
    <xf numFmtId="171" fontId="106" fillId="29" borderId="22" xfId="0" applyNumberFormat="1" applyFont="1" applyFill="1" applyBorder="1" applyAlignment="1">
      <alignment horizontal="right" vertical="center" wrapText="1"/>
    </xf>
    <xf numFmtId="184" fontId="91" fillId="29" borderId="16" xfId="0" applyNumberFormat="1" applyFont="1" applyFill="1" applyBorder="1" applyAlignment="1">
      <alignment wrapText="1"/>
    </xf>
    <xf numFmtId="184" fontId="91" fillId="29" borderId="9" xfId="0" applyNumberFormat="1" applyFont="1" applyFill="1" applyBorder="1" applyAlignment="1">
      <alignment wrapText="1"/>
    </xf>
    <xf numFmtId="0" fontId="152" fillId="0" borderId="0" xfId="0" applyFont="1"/>
    <xf numFmtId="203" fontId="152" fillId="0" borderId="0" xfId="0" applyNumberFormat="1" applyFont="1"/>
    <xf numFmtId="4" fontId="152" fillId="0" borderId="0" xfId="0" applyNumberFormat="1" applyFont="1"/>
    <xf numFmtId="174" fontId="84" fillId="33" borderId="0" xfId="0" applyNumberFormat="1" applyFont="1" applyFill="1" applyAlignment="1">
      <alignment wrapText="1"/>
    </xf>
    <xf numFmtId="174" fontId="101" fillId="0" borderId="24" xfId="0" applyNumberFormat="1" applyFont="1" applyFill="1" applyBorder="1" applyAlignment="1">
      <alignment horizontal="right" vertical="center" wrapText="1"/>
    </xf>
    <xf numFmtId="174" fontId="101" fillId="0" borderId="9" xfId="0" applyNumberFormat="1" applyFont="1" applyFill="1" applyBorder="1" applyAlignment="1">
      <alignment horizontal="right" vertical="center" wrapText="1"/>
    </xf>
    <xf numFmtId="174" fontId="135" fillId="0" borderId="16" xfId="0" applyNumberFormat="1" applyFont="1" applyFill="1" applyBorder="1" applyAlignment="1">
      <alignment horizontal="right" vertical="center" wrapText="1"/>
    </xf>
    <xf numFmtId="184" fontId="91" fillId="0" borderId="24" xfId="0" applyNumberFormat="1" applyFont="1" applyFill="1" applyBorder="1" applyAlignment="1">
      <alignment horizontal="right" vertical="center" wrapText="1"/>
    </xf>
    <xf numFmtId="174" fontId="84" fillId="0" borderId="0" xfId="0" applyNumberFormat="1" applyFont="1" applyFill="1" applyAlignment="1">
      <alignment horizontal="right" vertical="center" wrapText="1"/>
    </xf>
    <xf numFmtId="194" fontId="85" fillId="29" borderId="24" xfId="0" applyNumberFormat="1" applyFont="1" applyFill="1" applyBorder="1" applyAlignment="1">
      <alignment horizontal="right" vertical="center" wrapText="1"/>
    </xf>
    <xf numFmtId="174" fontId="84" fillId="0" borderId="19" xfId="0" applyNumberFormat="1" applyFont="1" applyFill="1" applyBorder="1" applyAlignment="1">
      <alignment horizontal="right" vertical="center" wrapText="1"/>
    </xf>
    <xf numFmtId="174" fontId="84" fillId="0" borderId="34" xfId="0" applyNumberFormat="1" applyFont="1" applyFill="1" applyBorder="1" applyAlignment="1">
      <alignment horizontal="right" vertical="center" wrapText="1"/>
    </xf>
    <xf numFmtId="174" fontId="106" fillId="0" borderId="34" xfId="0" applyNumberFormat="1" applyFont="1" applyFill="1" applyBorder="1" applyAlignment="1">
      <alignment horizontal="right" vertical="center" wrapText="1"/>
    </xf>
    <xf numFmtId="200" fontId="106" fillId="0" borderId="0" xfId="0" applyNumberFormat="1" applyFont="1" applyFill="1" applyAlignment="1">
      <alignment horizontal="right" vertical="center" wrapText="1"/>
    </xf>
    <xf numFmtId="174" fontId="106" fillId="0" borderId="23" xfId="0" applyNumberFormat="1" applyFont="1" applyFill="1" applyBorder="1" applyAlignment="1">
      <alignment horizontal="right" wrapText="1"/>
    </xf>
    <xf numFmtId="184" fontId="106" fillId="0" borderId="23" xfId="0" applyNumberFormat="1" applyFont="1" applyFill="1" applyBorder="1" applyAlignment="1">
      <alignment horizontal="right" wrapText="1"/>
    </xf>
    <xf numFmtId="174" fontId="84" fillId="0" borderId="16" xfId="0" applyNumberFormat="1" applyFont="1" applyFill="1" applyBorder="1" applyAlignment="1">
      <alignment horizontal="right" wrapText="1"/>
    </xf>
    <xf numFmtId="184" fontId="84" fillId="0" borderId="16" xfId="0" applyNumberFormat="1" applyFont="1" applyFill="1" applyBorder="1" applyAlignment="1">
      <alignment horizontal="right" wrapText="1"/>
    </xf>
    <xf numFmtId="174" fontId="84" fillId="0" borderId="0" xfId="0" applyNumberFormat="1" applyFont="1" applyFill="1" applyAlignment="1">
      <alignment horizontal="right" wrapText="1"/>
    </xf>
    <xf numFmtId="184" fontId="84" fillId="0" borderId="0" xfId="0" applyNumberFormat="1" applyFont="1" applyFill="1" applyAlignment="1">
      <alignment horizontal="right" wrapText="1"/>
    </xf>
    <xf numFmtId="174" fontId="84" fillId="0" borderId="9" xfId="0" applyNumberFormat="1" applyFont="1" applyFill="1" applyBorder="1" applyAlignment="1">
      <alignment horizontal="right" wrapText="1"/>
    </xf>
    <xf numFmtId="184" fontId="84" fillId="0" borderId="9" xfId="0" applyNumberFormat="1" applyFont="1" applyFill="1" applyBorder="1" applyAlignment="1">
      <alignment horizontal="right" wrapText="1"/>
    </xf>
    <xf numFmtId="174" fontId="106" fillId="0" borderId="10" xfId="0" applyNumberFormat="1" applyFont="1" applyFill="1" applyBorder="1" applyAlignment="1">
      <alignment horizontal="right" wrapText="1"/>
    </xf>
    <xf numFmtId="184" fontId="106" fillId="0" borderId="10" xfId="0" applyNumberFormat="1" applyFont="1" applyFill="1" applyBorder="1" applyAlignment="1">
      <alignment horizontal="right" wrapText="1"/>
    </xf>
    <xf numFmtId="174" fontId="106" fillId="0" borderId="16" xfId="0" applyNumberFormat="1" applyFont="1" applyFill="1" applyBorder="1" applyAlignment="1">
      <alignment horizontal="right" wrapText="1"/>
    </xf>
    <xf numFmtId="184" fontId="106" fillId="0" borderId="16" xfId="0" applyNumberFormat="1" applyFont="1" applyFill="1" applyBorder="1" applyAlignment="1">
      <alignment horizontal="right" wrapText="1"/>
    </xf>
    <xf numFmtId="0" fontId="94" fillId="0" borderId="16" xfId="0" applyFont="1" applyFill="1" applyBorder="1" applyAlignment="1">
      <alignment horizontal="right" wrapText="1"/>
    </xf>
    <xf numFmtId="184" fontId="94" fillId="0" borderId="16" xfId="0" applyNumberFormat="1" applyFont="1" applyFill="1" applyBorder="1" applyAlignment="1">
      <alignment horizontal="right" wrapText="1"/>
    </xf>
    <xf numFmtId="0" fontId="94" fillId="29" borderId="0" xfId="0" applyFont="1" applyFill="1" applyAlignment="1">
      <alignment horizontal="left" vertical="center" wrapText="1" indent="3"/>
    </xf>
    <xf numFmtId="174" fontId="94" fillId="33" borderId="0" xfId="0" applyNumberFormat="1" applyFont="1" applyFill="1" applyAlignment="1">
      <alignment horizontal="right" vertical="center" wrapText="1"/>
    </xf>
    <xf numFmtId="174" fontId="94" fillId="29" borderId="0" xfId="0" applyNumberFormat="1" applyFont="1" applyFill="1" applyAlignment="1">
      <alignment horizontal="right" vertical="center" wrapText="1"/>
    </xf>
    <xf numFmtId="184" fontId="94" fillId="29" borderId="0" xfId="0" applyNumberFormat="1" applyFont="1" applyFill="1" applyAlignment="1">
      <alignment horizontal="right" vertical="center" wrapText="1"/>
    </xf>
    <xf numFmtId="183" fontId="106" fillId="0" borderId="62" xfId="0" applyNumberFormat="1" applyFont="1" applyFill="1" applyBorder="1" applyAlignment="1">
      <alignment vertical="center" wrapText="1"/>
    </xf>
    <xf numFmtId="183" fontId="84" fillId="0" borderId="0" xfId="0" applyNumberFormat="1" applyFont="1" applyFill="1" applyBorder="1" applyAlignment="1">
      <alignment vertical="center" wrapText="1"/>
    </xf>
    <xf numFmtId="174" fontId="106" fillId="33" borderId="61" xfId="0" applyNumberFormat="1" applyFont="1" applyFill="1" applyBorder="1" applyAlignment="1">
      <alignment horizontal="right" vertical="center" wrapText="1"/>
    </xf>
    <xf numFmtId="174" fontId="84" fillId="33" borderId="0" xfId="0" applyNumberFormat="1" applyFont="1" applyFill="1" applyBorder="1" applyAlignment="1">
      <alignment horizontal="right" vertical="center" wrapText="1"/>
    </xf>
    <xf numFmtId="174" fontId="84" fillId="33" borderId="19" xfId="0" applyNumberFormat="1" applyFont="1" applyFill="1" applyBorder="1" applyAlignment="1">
      <alignment horizontal="right" vertical="center" wrapText="1"/>
    </xf>
    <xf numFmtId="174" fontId="106" fillId="33" borderId="0" xfId="0" applyNumberFormat="1" applyFont="1" applyFill="1" applyBorder="1" applyAlignment="1">
      <alignment horizontal="right" vertical="center" wrapText="1"/>
    </xf>
    <xf numFmtId="174" fontId="106" fillId="0" borderId="61" xfId="0" applyNumberFormat="1" applyFont="1" applyFill="1" applyBorder="1" applyAlignment="1">
      <alignment horizontal="right" vertical="center" wrapText="1"/>
    </xf>
    <xf numFmtId="174" fontId="84" fillId="0" borderId="0" xfId="0" applyNumberFormat="1" applyFont="1" applyFill="1" applyBorder="1" applyAlignment="1">
      <alignment horizontal="right" vertical="center" wrapText="1"/>
    </xf>
    <xf numFmtId="174" fontId="106" fillId="0" borderId="0" xfId="0" applyNumberFormat="1" applyFont="1" applyFill="1" applyBorder="1" applyAlignment="1">
      <alignment horizontal="right" vertical="center" wrapText="1"/>
    </xf>
    <xf numFmtId="194" fontId="113" fillId="29" borderId="0" xfId="0" applyNumberFormat="1" applyFont="1" applyFill="1" applyAlignment="1">
      <alignment horizontal="right" vertical="center" wrapText="1"/>
    </xf>
    <xf numFmtId="194" fontId="113" fillId="29" borderId="19" xfId="0" applyNumberFormat="1" applyFont="1" applyFill="1" applyBorder="1" applyAlignment="1">
      <alignment horizontal="right" vertical="center" wrapText="1"/>
    </xf>
    <xf numFmtId="196" fontId="84" fillId="0" borderId="0" xfId="0" applyNumberFormat="1" applyFont="1" applyFill="1" applyAlignment="1">
      <alignment wrapText="1"/>
    </xf>
    <xf numFmtId="196" fontId="106" fillId="0" borderId="19" xfId="0" applyNumberFormat="1" applyFont="1" applyFill="1" applyBorder="1" applyAlignment="1">
      <alignment wrapText="1"/>
    </xf>
    <xf numFmtId="196" fontId="84" fillId="0" borderId="0" xfId="0" applyNumberFormat="1" applyFont="1" applyFill="1" applyBorder="1" applyAlignment="1">
      <alignment wrapText="1"/>
    </xf>
    <xf numFmtId="196" fontId="84" fillId="0" borderId="19" xfId="0" applyNumberFormat="1" applyFont="1" applyFill="1" applyBorder="1" applyAlignment="1">
      <alignment wrapText="1"/>
    </xf>
    <xf numFmtId="196" fontId="89" fillId="0" borderId="19" xfId="0" applyNumberFormat="1" applyFont="1" applyFill="1" applyBorder="1" applyAlignment="1">
      <alignment wrapText="1"/>
    </xf>
    <xf numFmtId="196" fontId="84" fillId="0" borderId="0" xfId="0" applyNumberFormat="1" applyFont="1" applyFill="1" applyAlignment="1">
      <alignment vertical="center" wrapText="1"/>
    </xf>
    <xf numFmtId="196" fontId="84" fillId="0" borderId="19" xfId="0" applyNumberFormat="1" applyFont="1" applyFill="1" applyBorder="1" applyAlignment="1">
      <alignment vertical="center" wrapText="1"/>
    </xf>
    <xf numFmtId="196" fontId="106" fillId="0" borderId="19" xfId="0" applyNumberFormat="1" applyFont="1" applyFill="1" applyBorder="1" applyAlignment="1">
      <alignment vertical="center" wrapText="1"/>
    </xf>
    <xf numFmtId="196" fontId="84" fillId="0" borderId="0" xfId="0" applyNumberFormat="1" applyFont="1" applyFill="1" applyBorder="1" applyAlignment="1">
      <alignment vertical="center" wrapText="1"/>
    </xf>
    <xf numFmtId="178" fontId="84" fillId="0" borderId="0" xfId="0" applyNumberFormat="1" applyFont="1" applyFill="1" applyAlignment="1">
      <alignment wrapText="1"/>
    </xf>
    <xf numFmtId="9" fontId="84" fillId="0" borderId="19" xfId="151" applyFont="1" applyFill="1" applyBorder="1" applyAlignment="1">
      <alignment wrapText="1"/>
    </xf>
    <xf numFmtId="194" fontId="91" fillId="29" borderId="0" xfId="0" applyNumberFormat="1" applyFont="1" applyFill="1" applyAlignment="1">
      <alignment vertical="center" wrapText="1"/>
    </xf>
    <xf numFmtId="174" fontId="85" fillId="0" borderId="0" xfId="56" applyNumberFormat="1" applyFont="1" applyFill="1" applyBorder="1" applyAlignment="1">
      <alignment horizontal="right" wrapText="1"/>
    </xf>
    <xf numFmtId="174" fontId="85" fillId="0" borderId="19" xfId="56" applyNumberFormat="1" applyFont="1" applyFill="1" applyBorder="1" applyAlignment="1">
      <alignment horizontal="right" wrapText="1"/>
    </xf>
    <xf numFmtId="174" fontId="101" fillId="0" borderId="0" xfId="0" applyNumberFormat="1" applyFont="1" applyFill="1" applyBorder="1" applyAlignment="1">
      <alignment horizontal="right" wrapText="1"/>
    </xf>
    <xf numFmtId="174" fontId="101" fillId="0" borderId="0" xfId="0" applyNumberFormat="1" applyFont="1" applyFill="1" applyAlignment="1">
      <alignment horizontal="right" wrapText="1"/>
    </xf>
    <xf numFmtId="174" fontId="135" fillId="0" borderId="62" xfId="0" applyNumberFormat="1" applyFont="1" applyFill="1" applyBorder="1" applyAlignment="1">
      <alignment horizontal="right" wrapText="1"/>
    </xf>
    <xf numFmtId="174" fontId="100" fillId="0" borderId="62" xfId="0" applyNumberFormat="1" applyFont="1" applyFill="1" applyBorder="1" applyAlignment="1">
      <alignment horizontal="right" wrapText="1"/>
    </xf>
    <xf numFmtId="174" fontId="101" fillId="0" borderId="62" xfId="0" applyNumberFormat="1" applyFont="1" applyFill="1" applyBorder="1" applyAlignment="1">
      <alignment horizontal="right" wrapText="1"/>
    </xf>
    <xf numFmtId="196" fontId="106" fillId="0" borderId="62" xfId="0" applyNumberFormat="1" applyFont="1" applyFill="1" applyBorder="1" applyAlignment="1">
      <alignment vertical="center" wrapText="1"/>
    </xf>
    <xf numFmtId="0" fontId="101" fillId="0" borderId="0" xfId="0" applyFont="1" applyFill="1" applyBorder="1" applyAlignment="1">
      <alignment horizontal="right" wrapText="1"/>
    </xf>
    <xf numFmtId="174" fontId="85" fillId="0" borderId="0" xfId="0" applyNumberFormat="1" applyFont="1" applyFill="1" applyAlignment="1">
      <alignment horizontal="right" vertical="center" wrapText="1"/>
    </xf>
    <xf numFmtId="191" fontId="85" fillId="0" borderId="0" xfId="0" applyNumberFormat="1" applyFont="1" applyFill="1" applyAlignment="1">
      <alignment horizontal="center" vertical="center" wrapText="1"/>
    </xf>
    <xf numFmtId="187" fontId="85" fillId="30" borderId="0" xfId="0" applyNumberFormat="1" applyFont="1" applyFill="1" applyAlignment="1">
      <alignment horizontal="center" vertical="center" wrapText="1"/>
    </xf>
    <xf numFmtId="187" fontId="85" fillId="0" borderId="0" xfId="0" applyNumberFormat="1" applyFont="1" applyFill="1" applyAlignment="1">
      <alignment horizontal="center" vertical="center" wrapText="1"/>
    </xf>
    <xf numFmtId="187" fontId="85" fillId="30" borderId="19" xfId="0" applyNumberFormat="1" applyFont="1" applyFill="1" applyBorder="1" applyAlignment="1">
      <alignment horizontal="center" vertical="center" wrapText="1"/>
    </xf>
    <xf numFmtId="187" fontId="85" fillId="0" borderId="19" xfId="0" applyNumberFormat="1" applyFont="1" applyFill="1" applyBorder="1" applyAlignment="1">
      <alignment horizontal="center" vertical="center" wrapText="1"/>
    </xf>
    <xf numFmtId="174" fontId="85" fillId="29" borderId="0" xfId="0" applyNumberFormat="1" applyFont="1" applyFill="1" applyBorder="1" applyAlignment="1">
      <alignment horizontal="center" vertical="center" wrapText="1"/>
    </xf>
    <xf numFmtId="174" fontId="85" fillId="0" borderId="0" xfId="0" applyNumberFormat="1" applyFont="1" applyFill="1" applyBorder="1" applyAlignment="1">
      <alignment horizontal="center" vertical="center" wrapText="1"/>
    </xf>
    <xf numFmtId="187" fontId="85" fillId="29" borderId="0" xfId="0" applyNumberFormat="1" applyFont="1" applyFill="1" applyBorder="1" applyAlignment="1">
      <alignment horizontal="center" vertical="center" wrapText="1"/>
    </xf>
    <xf numFmtId="0" fontId="87" fillId="34" borderId="0" xfId="0" applyFont="1" applyFill="1" applyBorder="1" applyAlignment="1">
      <alignment horizontal="center" vertical="center" wrapText="1"/>
    </xf>
    <xf numFmtId="191" fontId="85" fillId="30" borderId="0" xfId="0" applyNumberFormat="1" applyFont="1" applyFill="1" applyBorder="1" applyAlignment="1">
      <alignment horizontal="center" vertical="center" wrapText="1"/>
    </xf>
    <xf numFmtId="0" fontId="87" fillId="34" borderId="0" xfId="0" applyFont="1" applyFill="1" applyBorder="1" applyAlignment="1">
      <alignment horizontal="center" wrapText="1"/>
    </xf>
    <xf numFmtId="176" fontId="85" fillId="29" borderId="0" xfId="0" applyNumberFormat="1" applyFont="1" applyFill="1" applyBorder="1" applyAlignment="1">
      <alignment horizontal="center" vertical="center" wrapText="1"/>
    </xf>
    <xf numFmtId="177" fontId="85" fillId="29" borderId="0" xfId="0" applyNumberFormat="1" applyFont="1" applyFill="1" applyBorder="1" applyAlignment="1">
      <alignment horizontal="center" vertical="center" wrapText="1"/>
    </xf>
    <xf numFmtId="174" fontId="85" fillId="30" borderId="0" xfId="0" applyNumberFormat="1" applyFont="1" applyFill="1" applyBorder="1" applyAlignment="1">
      <alignment horizontal="right" vertical="center" wrapText="1"/>
    </xf>
    <xf numFmtId="199" fontId="85" fillId="0" borderId="0" xfId="151" applyNumberFormat="1" applyFont="1" applyFill="1" applyBorder="1" applyAlignment="1">
      <alignment horizontal="right" vertical="center" wrapText="1"/>
    </xf>
    <xf numFmtId="174" fontId="85" fillId="30" borderId="0" xfId="0" applyNumberFormat="1" applyFont="1" applyFill="1" applyAlignment="1">
      <alignment horizontal="right" vertical="center" wrapText="1"/>
    </xf>
    <xf numFmtId="174" fontId="85" fillId="30" borderId="9" xfId="0" applyNumberFormat="1" applyFont="1" applyFill="1" applyBorder="1" applyAlignment="1">
      <alignment horizontal="right" vertical="center" wrapText="1"/>
    </xf>
    <xf numFmtId="174" fontId="85" fillId="0" borderId="9" xfId="0" applyNumberFormat="1" applyFont="1" applyFill="1" applyBorder="1" applyAlignment="1">
      <alignment horizontal="right" vertical="center" wrapText="1"/>
    </xf>
    <xf numFmtId="0" fontId="82" fillId="0" borderId="0" xfId="67" applyFont="1" applyAlignment="1">
      <alignment horizontal="right"/>
    </xf>
    <xf numFmtId="179" fontId="85" fillId="30" borderId="0" xfId="0" applyNumberFormat="1" applyFont="1" applyFill="1" applyAlignment="1">
      <alignment horizontal="right" vertical="center" wrapText="1"/>
    </xf>
    <xf numFmtId="179" fontId="85" fillId="29" borderId="0" xfId="0" applyNumberFormat="1" applyFont="1" applyFill="1" applyBorder="1" applyAlignment="1">
      <alignment horizontal="right" vertical="center" wrapText="1"/>
    </xf>
    <xf numFmtId="176" fontId="85" fillId="30" borderId="0" xfId="0" applyNumberFormat="1" applyFont="1" applyFill="1" applyAlignment="1">
      <alignment horizontal="right" vertical="center" wrapText="1"/>
    </xf>
    <xf numFmtId="176" fontId="85" fillId="0" borderId="0" xfId="0" applyNumberFormat="1" applyFont="1" applyFill="1" applyAlignment="1">
      <alignment horizontal="right" vertical="center" wrapText="1"/>
    </xf>
    <xf numFmtId="176" fontId="85" fillId="30" borderId="19" xfId="0" applyNumberFormat="1" applyFont="1" applyFill="1" applyBorder="1" applyAlignment="1">
      <alignment horizontal="right" vertical="center" wrapText="1"/>
    </xf>
    <xf numFmtId="176" fontId="85" fillId="0" borderId="19" xfId="0" applyNumberFormat="1" applyFont="1" applyFill="1" applyBorder="1" applyAlignment="1">
      <alignment horizontal="right" vertical="center" wrapText="1"/>
    </xf>
    <xf numFmtId="0" fontId="60" fillId="0" borderId="0" xfId="0" applyFont="1" applyAlignment="1">
      <alignment vertical="center"/>
    </xf>
    <xf numFmtId="10" fontId="0" fillId="0" borderId="0" xfId="151" applyNumberFormat="1" applyFont="1"/>
    <xf numFmtId="174" fontId="93" fillId="27" borderId="9" xfId="0" applyNumberFormat="1" applyFont="1" applyFill="1" applyBorder="1" applyAlignment="1">
      <alignment wrapText="1"/>
    </xf>
    <xf numFmtId="184" fontId="91" fillId="29" borderId="0" xfId="0" applyNumberFormat="1" applyFont="1" applyFill="1" applyAlignment="1">
      <alignment vertical="center" wrapText="1"/>
    </xf>
    <xf numFmtId="190" fontId="85" fillId="29" borderId="9" xfId="0" applyNumberFormat="1" applyFont="1" applyFill="1" applyBorder="1" applyAlignment="1">
      <alignment vertical="center" wrapText="1"/>
    </xf>
    <xf numFmtId="190" fontId="85" fillId="33" borderId="0" xfId="0" applyNumberFormat="1" applyFont="1" applyFill="1" applyAlignment="1">
      <alignment vertical="center" wrapText="1"/>
    </xf>
    <xf numFmtId="190" fontId="85" fillId="29" borderId="0" xfId="0" applyNumberFormat="1" applyFont="1" applyFill="1" applyAlignment="1">
      <alignment vertical="center" wrapText="1"/>
    </xf>
    <xf numFmtId="184" fontId="105" fillId="0" borderId="24" xfId="0" applyNumberFormat="1" applyFont="1" applyFill="1" applyBorder="1" applyAlignment="1">
      <alignment horizontal="right" vertical="center" wrapText="1"/>
    </xf>
    <xf numFmtId="184" fontId="105" fillId="0" borderId="0" xfId="0" applyNumberFormat="1" applyFont="1" applyFill="1" applyAlignment="1">
      <alignment horizontal="right" vertical="center" wrapText="1"/>
    </xf>
    <xf numFmtId="184" fontId="105" fillId="0" borderId="9" xfId="0" applyNumberFormat="1" applyFont="1" applyFill="1" applyBorder="1" applyAlignment="1">
      <alignment horizontal="right" vertical="center" wrapText="1"/>
    </xf>
    <xf numFmtId="184" fontId="135" fillId="0" borderId="0" xfId="0" applyNumberFormat="1" applyFont="1" applyFill="1" applyBorder="1" applyAlignment="1">
      <alignment horizontal="right" vertical="center" wrapText="1"/>
    </xf>
    <xf numFmtId="182" fontId="85" fillId="27" borderId="0" xfId="0" applyNumberFormat="1" applyFont="1" applyFill="1" applyAlignment="1">
      <alignment horizontal="right" vertical="center" wrapText="1"/>
    </xf>
    <xf numFmtId="174" fontId="93" fillId="27" borderId="19" xfId="0" applyNumberFormat="1" applyFont="1" applyFill="1" applyBorder="1" applyAlignment="1">
      <alignment horizontal="right" vertical="center" wrapText="1"/>
    </xf>
    <xf numFmtId="174" fontId="93" fillId="27" borderId="0" xfId="0" applyNumberFormat="1" applyFont="1" applyFill="1" applyAlignment="1">
      <alignment horizontal="right" vertical="center" wrapText="1"/>
    </xf>
    <xf numFmtId="196" fontId="156" fillId="33" borderId="19" xfId="0" applyNumberFormat="1" applyFont="1" applyFill="1" applyBorder="1" applyAlignment="1">
      <alignment horizontal="right" vertical="center" wrapText="1"/>
    </xf>
    <xf numFmtId="196" fontId="157" fillId="33" borderId="19" xfId="0" applyNumberFormat="1" applyFont="1" applyFill="1" applyBorder="1" applyAlignment="1">
      <alignment horizontal="right" vertical="center" wrapText="1"/>
    </xf>
    <xf numFmtId="174" fontId="93" fillId="33" borderId="19" xfId="56" applyNumberFormat="1" applyFont="1" applyFill="1" applyBorder="1" applyAlignment="1">
      <alignment horizontal="right" wrapText="1"/>
    </xf>
    <xf numFmtId="174" fontId="156" fillId="33" borderId="19" xfId="0" applyNumberFormat="1" applyFont="1" applyFill="1" applyBorder="1" applyAlignment="1">
      <alignment horizontal="right" vertical="center" wrapText="1"/>
    </xf>
    <xf numFmtId="174" fontId="113" fillId="0" borderId="19" xfId="0" applyNumberFormat="1" applyFont="1" applyFill="1" applyBorder="1" applyAlignment="1">
      <alignment horizontal="right" vertical="center" wrapText="1"/>
    </xf>
    <xf numFmtId="184" fontId="113" fillId="0" borderId="19" xfId="0" applyNumberFormat="1" applyFont="1" applyFill="1" applyBorder="1" applyAlignment="1">
      <alignment horizontal="right" vertical="center" wrapText="1"/>
    </xf>
    <xf numFmtId="184" fontId="113" fillId="0" borderId="0" xfId="0" applyNumberFormat="1" applyFont="1" applyFill="1" applyBorder="1" applyAlignment="1">
      <alignment horizontal="right" vertical="center" wrapText="1"/>
    </xf>
    <xf numFmtId="191" fontId="113" fillId="29" borderId="0" xfId="0" applyNumberFormat="1" applyFont="1" applyFill="1" applyAlignment="1">
      <alignment horizontal="right" wrapText="1"/>
    </xf>
    <xf numFmtId="191" fontId="113" fillId="29" borderId="9" xfId="0" applyNumberFormat="1" applyFont="1" applyFill="1" applyBorder="1" applyAlignment="1">
      <alignment horizontal="right" wrapText="1"/>
    </xf>
    <xf numFmtId="0" fontId="106" fillId="18" borderId="19" xfId="0" applyFont="1" applyFill="1" applyBorder="1" applyAlignment="1">
      <alignment horizontal="right" vertical="center" wrapText="1"/>
    </xf>
    <xf numFmtId="184" fontId="106" fillId="0" borderId="16" xfId="0" applyNumberFormat="1" applyFont="1" applyBorder="1" applyAlignment="1">
      <alignment horizontal="right" vertical="center" wrapText="1"/>
    </xf>
    <xf numFmtId="0" fontId="158" fillId="0" borderId="0" xfId="0" applyFont="1" applyAlignment="1">
      <alignment horizontal="justify" vertical="center" wrapText="1"/>
    </xf>
    <xf numFmtId="0" fontId="106" fillId="29" borderId="61" xfId="0" applyFont="1" applyFill="1" applyBorder="1" applyAlignment="1">
      <alignment horizontal="left" vertical="center" wrapText="1"/>
    </xf>
    <xf numFmtId="196" fontId="106" fillId="29" borderId="63" xfId="0" applyNumberFormat="1" applyFont="1" applyFill="1" applyBorder="1" applyAlignment="1">
      <alignment horizontal="right" vertical="center" wrapText="1"/>
    </xf>
    <xf numFmtId="196" fontId="106" fillId="25" borderId="64" xfId="0" applyNumberFormat="1" applyFont="1" applyFill="1" applyBorder="1" applyAlignment="1">
      <alignment horizontal="right" vertical="center" wrapText="1"/>
    </xf>
    <xf numFmtId="0" fontId="84" fillId="29" borderId="0" xfId="0" applyFont="1" applyFill="1" applyBorder="1" applyAlignment="1">
      <alignment horizontal="left" vertical="center" wrapText="1"/>
    </xf>
    <xf numFmtId="196" fontId="84" fillId="29" borderId="46" xfId="0" applyNumberFormat="1" applyFont="1" applyFill="1" applyBorder="1" applyAlignment="1">
      <alignment horizontal="right" vertical="center" wrapText="1"/>
    </xf>
    <xf numFmtId="196" fontId="84" fillId="25" borderId="45" xfId="0" applyNumberFormat="1" applyFont="1" applyFill="1" applyBorder="1" applyAlignment="1">
      <alignment horizontal="right" vertical="center" wrapText="1"/>
    </xf>
    <xf numFmtId="0" fontId="84" fillId="29" borderId="0" xfId="0" applyFont="1" applyFill="1" applyAlignment="1">
      <alignment horizontal="left" vertical="center" wrapText="1"/>
    </xf>
    <xf numFmtId="196" fontId="91" fillId="29" borderId="46" xfId="0" applyNumberFormat="1" applyFont="1" applyFill="1" applyBorder="1" applyAlignment="1">
      <alignment horizontal="right" vertical="center" wrapText="1"/>
    </xf>
    <xf numFmtId="0" fontId="84" fillId="29" borderId="19" xfId="0" applyFont="1" applyFill="1" applyBorder="1" applyAlignment="1">
      <alignment horizontal="left" vertical="center" wrapText="1"/>
    </xf>
    <xf numFmtId="196" fontId="84" fillId="29" borderId="63" xfId="0" applyNumberFormat="1" applyFont="1" applyFill="1" applyBorder="1" applyAlignment="1">
      <alignment horizontal="right" vertical="center" wrapText="1"/>
    </xf>
    <xf numFmtId="196" fontId="84" fillId="25" borderId="64" xfId="0" applyNumberFormat="1" applyFont="1" applyFill="1" applyBorder="1" applyAlignment="1">
      <alignment horizontal="right" vertical="center" wrapText="1"/>
    </xf>
    <xf numFmtId="0" fontId="106" fillId="29" borderId="19" xfId="0" applyFont="1" applyFill="1" applyBorder="1" applyAlignment="1">
      <alignment horizontal="left" vertical="center" wrapText="1"/>
    </xf>
    <xf numFmtId="196" fontId="91" fillId="29" borderId="63" xfId="0" applyNumberFormat="1" applyFont="1" applyFill="1" applyBorder="1" applyAlignment="1">
      <alignment horizontal="right" vertical="center" wrapText="1"/>
    </xf>
    <xf numFmtId="196" fontId="83" fillId="34" borderId="46" xfId="0" applyNumberFormat="1" applyFont="1" applyFill="1" applyBorder="1" applyAlignment="1">
      <alignment horizontal="right" vertical="center" wrapText="1"/>
    </xf>
    <xf numFmtId="196" fontId="83" fillId="34" borderId="45" xfId="0" applyNumberFormat="1" applyFont="1" applyFill="1" applyBorder="1" applyAlignment="1">
      <alignment horizontal="right" vertical="center" wrapText="1"/>
    </xf>
    <xf numFmtId="174" fontId="106" fillId="33" borderId="65" xfId="0" applyNumberFormat="1" applyFont="1" applyFill="1" applyBorder="1" applyAlignment="1">
      <alignment horizontal="right" vertical="center" wrapText="1"/>
    </xf>
    <xf numFmtId="174" fontId="106" fillId="29" borderId="65" xfId="0" applyNumberFormat="1" applyFont="1" applyFill="1" applyBorder="1" applyAlignment="1">
      <alignment horizontal="right" vertical="center" wrapText="1"/>
    </xf>
    <xf numFmtId="184" fontId="87" fillId="29" borderId="65" xfId="0" applyNumberFormat="1" applyFont="1" applyFill="1" applyBorder="1" applyAlignment="1">
      <alignment horizontal="right" vertical="center" wrapText="1"/>
    </xf>
    <xf numFmtId="174" fontId="106" fillId="0" borderId="65" xfId="0" applyNumberFormat="1" applyFont="1" applyFill="1" applyBorder="1" applyAlignment="1">
      <alignment horizontal="right" vertical="center" wrapText="1"/>
    </xf>
    <xf numFmtId="174" fontId="85" fillId="33" borderId="0" xfId="0" applyNumberFormat="1" applyFont="1" applyFill="1" applyBorder="1" applyAlignment="1">
      <alignment horizontal="right" vertical="center" wrapText="1"/>
    </xf>
    <xf numFmtId="184" fontId="85" fillId="29" borderId="0" xfId="0" applyNumberFormat="1" applyFont="1" applyFill="1" applyBorder="1" applyAlignment="1">
      <alignment horizontal="right" vertical="center" wrapText="1"/>
    </xf>
    <xf numFmtId="174" fontId="93" fillId="33" borderId="0" xfId="0" applyNumberFormat="1" applyFont="1" applyFill="1" applyBorder="1" applyAlignment="1">
      <alignment horizontal="right" vertical="center" wrapText="1"/>
    </xf>
    <xf numFmtId="174" fontId="91" fillId="0" borderId="0" xfId="0" applyNumberFormat="1" applyFont="1" applyFill="1" applyBorder="1" applyAlignment="1">
      <alignment horizontal="right" vertical="center" wrapText="1"/>
    </xf>
    <xf numFmtId="174" fontId="93" fillId="33" borderId="0" xfId="0" applyNumberFormat="1" applyFont="1" applyFill="1" applyAlignment="1">
      <alignment horizontal="right" vertical="center" wrapText="1"/>
    </xf>
    <xf numFmtId="174" fontId="91" fillId="29" borderId="0" xfId="0" applyNumberFormat="1" applyFont="1" applyFill="1" applyAlignment="1">
      <alignment horizontal="right" vertical="center" wrapText="1"/>
    </xf>
    <xf numFmtId="174" fontId="91" fillId="0" borderId="0" xfId="0" applyNumberFormat="1" applyFont="1" applyFill="1" applyAlignment="1">
      <alignment horizontal="right" vertical="center" wrapText="1"/>
    </xf>
    <xf numFmtId="174" fontId="85" fillId="33" borderId="19" xfId="0" applyNumberFormat="1" applyFont="1" applyFill="1" applyBorder="1" applyAlignment="1">
      <alignment horizontal="right" vertical="center" wrapText="1"/>
    </xf>
    <xf numFmtId="184" fontId="85" fillId="29" borderId="19" xfId="0" applyNumberFormat="1" applyFont="1" applyFill="1" applyBorder="1" applyAlignment="1">
      <alignment horizontal="right" vertical="center" wrapText="1"/>
    </xf>
    <xf numFmtId="174" fontId="93" fillId="33" borderId="19" xfId="0" applyNumberFormat="1" applyFont="1" applyFill="1" applyBorder="1" applyAlignment="1">
      <alignment horizontal="right" vertical="center" wrapText="1"/>
    </xf>
    <xf numFmtId="174" fontId="91" fillId="0" borderId="19" xfId="0" applyNumberFormat="1" applyFont="1" applyFill="1" applyBorder="1" applyAlignment="1">
      <alignment horizontal="right" vertical="center" wrapText="1"/>
    </xf>
    <xf numFmtId="174" fontId="85" fillId="0" borderId="19" xfId="0" applyNumberFormat="1" applyFont="1" applyFill="1" applyBorder="1" applyAlignment="1">
      <alignment horizontal="right" vertical="center" wrapText="1"/>
    </xf>
    <xf numFmtId="174" fontId="106" fillId="33" borderId="19" xfId="0" applyNumberFormat="1" applyFont="1" applyFill="1" applyBorder="1" applyAlignment="1">
      <alignment horizontal="right" vertical="center" wrapText="1"/>
    </xf>
    <xf numFmtId="174" fontId="106" fillId="29" borderId="19" xfId="0" applyNumberFormat="1" applyFont="1" applyFill="1" applyBorder="1" applyAlignment="1">
      <alignment horizontal="right" vertical="center" wrapText="1"/>
    </xf>
    <xf numFmtId="174" fontId="106" fillId="0" borderId="19" xfId="0" applyNumberFormat="1" applyFont="1" applyFill="1" applyBorder="1" applyAlignment="1">
      <alignment horizontal="right" vertical="center" wrapText="1"/>
    </xf>
    <xf numFmtId="184" fontId="84" fillId="29" borderId="0" xfId="0" applyNumberFormat="1" applyFont="1" applyFill="1" applyBorder="1" applyAlignment="1">
      <alignment horizontal="right" vertical="center" wrapText="1"/>
    </xf>
    <xf numFmtId="174" fontId="91" fillId="29" borderId="19" xfId="0" applyNumberFormat="1" applyFont="1" applyFill="1" applyBorder="1" applyAlignment="1">
      <alignment horizontal="right" vertical="center" wrapText="1"/>
    </xf>
    <xf numFmtId="184" fontId="91" fillId="29" borderId="19" xfId="0" applyNumberFormat="1" applyFont="1" applyFill="1" applyBorder="1" applyAlignment="1">
      <alignment horizontal="right" vertical="center" wrapText="1"/>
    </xf>
    <xf numFmtId="174" fontId="91" fillId="29" borderId="0" xfId="0" applyNumberFormat="1" applyFont="1" applyFill="1" applyBorder="1" applyAlignment="1">
      <alignment horizontal="right" vertical="center" wrapText="1"/>
    </xf>
    <xf numFmtId="184" fontId="91" fillId="29" borderId="0" xfId="0" applyNumberFormat="1" applyFont="1" applyFill="1" applyBorder="1" applyAlignment="1">
      <alignment horizontal="right" vertical="center" wrapText="1"/>
    </xf>
    <xf numFmtId="174" fontId="83" fillId="34" borderId="0" xfId="0" applyNumberFormat="1" applyFont="1" applyFill="1" applyBorder="1" applyAlignment="1">
      <alignment horizontal="right" vertical="center" wrapText="1"/>
    </xf>
    <xf numFmtId="184" fontId="83" fillId="34" borderId="0" xfId="0" applyNumberFormat="1" applyFont="1" applyFill="1" applyBorder="1" applyAlignment="1">
      <alignment horizontal="right" vertical="center" wrapText="1"/>
    </xf>
    <xf numFmtId="0" fontId="106" fillId="29" borderId="65" xfId="0" applyFont="1" applyFill="1" applyBorder="1" applyAlignment="1">
      <alignment horizontal="left" vertical="center" wrapText="1" indent="1"/>
    </xf>
    <xf numFmtId="0" fontId="84" fillId="29" borderId="0" xfId="0" applyFont="1" applyFill="1" applyBorder="1" applyAlignment="1">
      <alignment horizontal="left" vertical="center" wrapText="1" indent="1"/>
    </xf>
    <xf numFmtId="0" fontId="84" fillId="29" borderId="19" xfId="0" applyFont="1" applyFill="1" applyBorder="1" applyAlignment="1">
      <alignment horizontal="left" vertical="center" wrapText="1" indent="1"/>
    </xf>
    <xf numFmtId="0" fontId="106" fillId="29" borderId="19" xfId="0" applyFont="1" applyFill="1" applyBorder="1" applyAlignment="1">
      <alignment horizontal="left" vertical="center" wrapText="1" indent="1"/>
    </xf>
    <xf numFmtId="0" fontId="83" fillId="34" borderId="0" xfId="0" applyFont="1" applyFill="1" applyBorder="1" applyAlignment="1">
      <alignment horizontal="left" vertical="center" wrapText="1" indent="1"/>
    </xf>
    <xf numFmtId="174" fontId="105" fillId="28" borderId="24" xfId="0" applyNumberFormat="1" applyFont="1" applyFill="1" applyBorder="1" applyAlignment="1">
      <alignment horizontal="right" vertical="center" wrapText="1"/>
    </xf>
    <xf numFmtId="174" fontId="105" fillId="29" borderId="24" xfId="0" applyNumberFormat="1" applyFont="1" applyFill="1" applyBorder="1" applyAlignment="1">
      <alignment horizontal="right" vertical="center" wrapText="1"/>
    </xf>
    <xf numFmtId="174" fontId="105" fillId="28" borderId="0" xfId="0" applyNumberFormat="1" applyFont="1" applyFill="1" applyAlignment="1">
      <alignment horizontal="right" vertical="center" wrapText="1"/>
    </xf>
    <xf numFmtId="174" fontId="105" fillId="29" borderId="0" xfId="0" applyNumberFormat="1" applyFont="1" applyFill="1" applyAlignment="1">
      <alignment horizontal="right" vertical="center" wrapText="1"/>
    </xf>
    <xf numFmtId="174" fontId="105" fillId="28" borderId="9" xfId="0" applyNumberFormat="1" applyFont="1" applyFill="1" applyBorder="1" applyAlignment="1">
      <alignment horizontal="right" vertical="center" wrapText="1"/>
    </xf>
    <xf numFmtId="174" fontId="105" fillId="29" borderId="9" xfId="0" applyNumberFormat="1" applyFont="1" applyFill="1" applyBorder="1" applyAlignment="1">
      <alignment horizontal="right" vertical="center" wrapText="1"/>
    </xf>
    <xf numFmtId="174" fontId="135" fillId="27" borderId="0" xfId="0" applyNumberFormat="1" applyFont="1" applyFill="1" applyBorder="1" applyAlignment="1">
      <alignment horizontal="right" vertical="center" wrapText="1"/>
    </xf>
    <xf numFmtId="174" fontId="135" fillId="29" borderId="0" xfId="0" applyNumberFormat="1" applyFont="1" applyFill="1" applyBorder="1" applyAlignment="1">
      <alignment horizontal="right" vertical="center" wrapText="1"/>
    </xf>
    <xf numFmtId="174" fontId="105" fillId="0" borderId="24" xfId="0" applyNumberFormat="1" applyFont="1" applyFill="1" applyBorder="1" applyAlignment="1">
      <alignment horizontal="right" vertical="center" wrapText="1"/>
    </xf>
    <xf numFmtId="174" fontId="105" fillId="0" borderId="0" xfId="0" applyNumberFormat="1" applyFont="1" applyFill="1" applyAlignment="1">
      <alignment horizontal="right" vertical="center" wrapText="1"/>
    </xf>
    <xf numFmtId="174" fontId="105" fillId="0" borderId="9" xfId="0" applyNumberFormat="1" applyFont="1" applyFill="1" applyBorder="1" applyAlignment="1">
      <alignment horizontal="right" vertical="center" wrapText="1"/>
    </xf>
    <xf numFmtId="174" fontId="135" fillId="0" borderId="0" xfId="0" applyNumberFormat="1" applyFont="1" applyFill="1" applyBorder="1" applyAlignment="1">
      <alignment horizontal="right" vertical="center" wrapText="1"/>
    </xf>
    <xf numFmtId="201" fontId="85" fillId="0" borderId="0" xfId="0" applyNumberFormat="1" applyFont="1" applyFill="1" applyAlignment="1">
      <alignment horizontal="right" vertical="center" wrapText="1"/>
    </xf>
    <xf numFmtId="190" fontId="85" fillId="0" borderId="9" xfId="0" applyNumberFormat="1" applyFont="1" applyBorder="1" applyAlignment="1">
      <alignment vertical="center" wrapText="1"/>
    </xf>
    <xf numFmtId="201" fontId="108" fillId="27" borderId="0" xfId="0" applyNumberFormat="1" applyFont="1" applyFill="1" applyAlignment="1">
      <alignment horizontal="right" vertical="center" wrapText="1"/>
    </xf>
    <xf numFmtId="170" fontId="108" fillId="27" borderId="0" xfId="0" applyNumberFormat="1" applyFont="1" applyFill="1" applyAlignment="1">
      <alignment horizontal="right" vertical="center" wrapText="1"/>
    </xf>
    <xf numFmtId="204" fontId="108" fillId="27" borderId="0" xfId="0" applyNumberFormat="1" applyFont="1" applyFill="1" applyAlignment="1">
      <alignment horizontal="right" vertical="center" wrapText="1"/>
    </xf>
    <xf numFmtId="201" fontId="108" fillId="27" borderId="19" xfId="0" applyNumberFormat="1" applyFont="1" applyFill="1" applyBorder="1" applyAlignment="1">
      <alignment horizontal="right" vertical="center" wrapText="1"/>
    </xf>
    <xf numFmtId="194" fontId="108" fillId="27" borderId="0" xfId="0" applyNumberFormat="1" applyFont="1" applyFill="1" applyAlignment="1">
      <alignment horizontal="right" vertical="center" wrapText="1"/>
    </xf>
    <xf numFmtId="201" fontId="84" fillId="0" borderId="19" xfId="0" applyNumberFormat="1" applyFont="1" applyFill="1" applyBorder="1" applyAlignment="1">
      <alignment wrapText="1"/>
    </xf>
    <xf numFmtId="2" fontId="84" fillId="0" borderId="0" xfId="0" applyNumberFormat="1" applyFont="1" applyFill="1" applyAlignment="1">
      <alignment vertical="center" wrapText="1"/>
    </xf>
    <xf numFmtId="201" fontId="108" fillId="33" borderId="0" xfId="0" applyNumberFormat="1" applyFont="1" applyFill="1" applyBorder="1" applyAlignment="1">
      <alignment horizontal="right" vertical="center" wrapText="1"/>
    </xf>
    <xf numFmtId="0" fontId="130" fillId="0" borderId="0" xfId="44" applyFont="1" applyFill="1" applyBorder="1" applyAlignment="1">
      <alignment horizontal="left" indent="2"/>
    </xf>
    <xf numFmtId="0" fontId="163" fillId="0" borderId="0" xfId="0" applyFont="1" applyAlignment="1">
      <alignment horizontal="left" vertical="center" wrapText="1"/>
    </xf>
    <xf numFmtId="0" fontId="145" fillId="18" borderId="0" xfId="0" applyFont="1" applyFill="1" applyBorder="1" applyAlignment="1">
      <alignment horizontal="left" wrapText="1" indent="2"/>
    </xf>
    <xf numFmtId="0" fontId="146" fillId="18" borderId="50" xfId="0" applyFont="1" applyFill="1" applyBorder="1" applyAlignment="1">
      <alignment horizontal="left" wrapText="1" indent="2"/>
    </xf>
    <xf numFmtId="0" fontId="0" fillId="18" borderId="50" xfId="0" applyFont="1" applyFill="1" applyBorder="1" applyAlignment="1">
      <alignment horizontal="left" wrapText="1" indent="2"/>
    </xf>
    <xf numFmtId="0" fontId="143" fillId="29" borderId="0" xfId="0" applyFont="1" applyFill="1" applyAlignment="1">
      <alignment horizontal="left" vertical="center" wrapText="1" indent="2"/>
    </xf>
    <xf numFmtId="0" fontId="13" fillId="0" borderId="0" xfId="0" applyFont="1" applyAlignment="1">
      <alignment horizontal="left" indent="2"/>
    </xf>
    <xf numFmtId="0" fontId="106" fillId="18" borderId="0" xfId="0" applyFont="1" applyFill="1" applyBorder="1" applyAlignment="1">
      <alignment horizontal="right" vertical="center" wrapText="1"/>
    </xf>
    <xf numFmtId="0" fontId="106" fillId="18" borderId="50" xfId="0" applyFont="1" applyFill="1" applyBorder="1" applyAlignment="1">
      <alignment horizontal="right" vertical="center" wrapText="1"/>
    </xf>
    <xf numFmtId="0" fontId="106" fillId="18" borderId="19" xfId="0" applyFont="1" applyFill="1" applyBorder="1" applyAlignment="1">
      <alignment horizontal="center" vertical="center" wrapText="1"/>
    </xf>
    <xf numFmtId="0" fontId="106" fillId="29" borderId="0" xfId="0" applyFont="1" applyFill="1" applyAlignment="1">
      <alignment horizontal="right" vertical="center" wrapText="1"/>
    </xf>
    <xf numFmtId="0" fontId="106" fillId="29" borderId="22" xfId="0" applyFont="1" applyFill="1" applyBorder="1" applyAlignment="1">
      <alignment horizontal="right" vertical="center" wrapText="1"/>
    </xf>
    <xf numFmtId="0" fontId="132" fillId="0" borderId="0" xfId="44" applyFont="1" applyAlignment="1">
      <alignment horizontal="left" vertical="center" wrapText="1" indent="2"/>
    </xf>
    <xf numFmtId="0" fontId="132" fillId="0" borderId="0" xfId="44" applyFont="1" applyAlignment="1">
      <alignment horizontal="left" vertical="center" wrapText="1"/>
    </xf>
    <xf numFmtId="0" fontId="106" fillId="29" borderId="0" xfId="0" applyFont="1" applyFill="1" applyBorder="1" applyAlignment="1">
      <alignment horizontal="right" vertical="center" wrapText="1"/>
    </xf>
    <xf numFmtId="0" fontId="106" fillId="29" borderId="21" xfId="0" applyFont="1" applyFill="1" applyBorder="1" applyAlignment="1">
      <alignment horizontal="center" wrapText="1"/>
    </xf>
    <xf numFmtId="0" fontId="106" fillId="29" borderId="0" xfId="0" applyFont="1" applyFill="1" applyBorder="1" applyAlignment="1">
      <alignment horizontal="center" wrapText="1"/>
    </xf>
    <xf numFmtId="0" fontId="106" fillId="29" borderId="17" xfId="0" applyFont="1" applyFill="1" applyBorder="1" applyAlignment="1">
      <alignment horizontal="center" wrapText="1"/>
    </xf>
    <xf numFmtId="174" fontId="83" fillId="34" borderId="16" xfId="0" applyNumberFormat="1" applyFont="1" applyFill="1" applyBorder="1" applyAlignment="1">
      <alignment horizontal="center" vertical="center" wrapText="1"/>
    </xf>
    <xf numFmtId="192" fontId="83" fillId="34" borderId="0" xfId="0" applyNumberFormat="1" applyFont="1" applyFill="1" applyAlignment="1">
      <alignment horizontal="center" vertical="center" wrapText="1"/>
    </xf>
    <xf numFmtId="0" fontId="83" fillId="34" borderId="16" xfId="0" applyFont="1" applyFill="1" applyBorder="1" applyAlignment="1">
      <alignment horizontal="center" vertical="center" wrapText="1"/>
    </xf>
    <xf numFmtId="0" fontId="106" fillId="29" borderId="0" xfId="0" applyFont="1" applyFill="1" applyAlignment="1">
      <alignment horizontal="center" wrapText="1"/>
    </xf>
    <xf numFmtId="0" fontId="83" fillId="34" borderId="0" xfId="0" applyFont="1" applyFill="1" applyAlignment="1">
      <alignment horizontal="center" vertical="center" wrapText="1"/>
    </xf>
    <xf numFmtId="193" fontId="83" fillId="34" borderId="0" xfId="0" applyNumberFormat="1" applyFont="1" applyFill="1" applyAlignment="1">
      <alignment horizontal="center" vertical="center" wrapText="1"/>
    </xf>
    <xf numFmtId="0" fontId="37" fillId="0" borderId="0" xfId="0" applyFont="1" applyFill="1" applyAlignment="1">
      <alignment horizontal="left" vertical="center" wrapText="1" indent="2"/>
    </xf>
    <xf numFmtId="0" fontId="132" fillId="0" borderId="0" xfId="45" applyFont="1" applyAlignment="1">
      <alignment horizontal="left" wrapText="1" indent="2"/>
    </xf>
    <xf numFmtId="0" fontId="132" fillId="18" borderId="0" xfId="45" applyFont="1" applyFill="1" applyAlignment="1">
      <alignment horizontal="left" wrapText="1" indent="2"/>
    </xf>
    <xf numFmtId="0" fontId="135" fillId="29" borderId="0" xfId="0" applyFont="1" applyFill="1" applyAlignment="1">
      <alignment horizontal="right" vertical="center" wrapText="1"/>
    </xf>
    <xf numFmtId="0" fontId="135" fillId="29" borderId="22" xfId="0" applyFont="1" applyFill="1" applyBorder="1" applyAlignment="1">
      <alignment horizontal="right" vertical="center" wrapText="1"/>
    </xf>
    <xf numFmtId="0" fontId="37" fillId="0" borderId="0" xfId="54" applyFont="1" applyFill="1" applyBorder="1" applyAlignment="1">
      <alignment horizontal="left" vertical="center" wrapText="1" indent="2"/>
    </xf>
    <xf numFmtId="171" fontId="106" fillId="29" borderId="0" xfId="0" applyNumberFormat="1" applyFont="1" applyFill="1" applyAlignment="1">
      <alignment horizontal="right" vertical="center" wrapText="1"/>
    </xf>
    <xf numFmtId="171" fontId="106" fillId="29" borderId="22" xfId="0" applyNumberFormat="1" applyFont="1" applyFill="1" applyBorder="1" applyAlignment="1">
      <alignment horizontal="right" vertical="center" wrapText="1"/>
    </xf>
    <xf numFmtId="0" fontId="132" fillId="0" borderId="0" xfId="38" applyFont="1" applyAlignment="1">
      <alignment horizontal="left" vertical="top" wrapText="1" indent="2"/>
    </xf>
    <xf numFmtId="0" fontId="132" fillId="0" borderId="0" xfId="38" applyFont="1" applyAlignment="1">
      <alignment horizontal="left" vertical="top" indent="2"/>
    </xf>
    <xf numFmtId="0" fontId="106" fillId="29" borderId="35" xfId="0" applyFont="1" applyFill="1" applyBorder="1" applyAlignment="1">
      <alignment horizontal="center" wrapText="1"/>
    </xf>
    <xf numFmtId="0" fontId="142" fillId="29" borderId="0" xfId="0" applyFont="1" applyFill="1" applyBorder="1" applyAlignment="1">
      <alignment horizontal="left" vertical="center" wrapText="1" indent="2"/>
    </xf>
    <xf numFmtId="0" fontId="143" fillId="0" borderId="0" xfId="0" applyFont="1" applyAlignment="1">
      <alignment horizontal="left" vertical="center" wrapText="1" indent="2"/>
    </xf>
    <xf numFmtId="0" fontId="106" fillId="29" borderId="19" xfId="0" applyFont="1" applyFill="1" applyBorder="1" applyAlignment="1">
      <alignment horizontal="right" vertical="center" wrapText="1"/>
    </xf>
    <xf numFmtId="172" fontId="106" fillId="29" borderId="35" xfId="0" applyNumberFormat="1" applyFont="1" applyFill="1" applyBorder="1" applyAlignment="1">
      <alignment horizontal="center" wrapText="1"/>
    </xf>
    <xf numFmtId="0" fontId="89" fillId="29" borderId="35" xfId="0" applyFont="1" applyFill="1" applyBorder="1" applyAlignment="1">
      <alignment horizontal="center" wrapText="1"/>
    </xf>
    <xf numFmtId="0" fontId="89" fillId="29" borderId="39" xfId="0" applyFont="1" applyFill="1" applyBorder="1" applyAlignment="1">
      <alignment horizontal="center" wrapText="1"/>
    </xf>
    <xf numFmtId="0" fontId="89" fillId="29" borderId="40" xfId="0" applyFont="1" applyFill="1" applyBorder="1" applyAlignment="1">
      <alignment horizontal="center" wrapText="1"/>
    </xf>
    <xf numFmtId="0" fontId="89" fillId="29" borderId="0" xfId="0" applyFont="1" applyFill="1" applyBorder="1" applyAlignment="1">
      <alignment horizontal="center" vertical="center" wrapText="1"/>
    </xf>
    <xf numFmtId="0" fontId="89" fillId="29" borderId="22" xfId="0" applyFont="1" applyFill="1" applyBorder="1" applyAlignment="1">
      <alignment horizontal="center" vertical="center" wrapText="1"/>
    </xf>
    <xf numFmtId="171" fontId="89" fillId="29" borderId="0" xfId="0" applyNumberFormat="1" applyFont="1" applyFill="1" applyAlignment="1">
      <alignment horizontal="center" wrapText="1"/>
    </xf>
    <xf numFmtId="0" fontId="132" fillId="0" borderId="0" xfId="0" applyFont="1" applyAlignment="1">
      <alignment horizontal="left" vertical="center" wrapText="1" indent="2"/>
    </xf>
    <xf numFmtId="0" fontId="135" fillId="29" borderId="47" xfId="0" applyFont="1" applyFill="1" applyBorder="1" applyAlignment="1">
      <alignment horizontal="right" vertical="center" wrapText="1"/>
    </xf>
    <xf numFmtId="0" fontId="143" fillId="29" borderId="0" xfId="0" applyFont="1" applyFill="1" applyBorder="1" applyAlignment="1">
      <alignment horizontal="left" vertical="center" wrapText="1" indent="2"/>
    </xf>
    <xf numFmtId="0" fontId="100" fillId="29" borderId="0" xfId="0" applyFont="1" applyFill="1" applyAlignment="1">
      <alignment horizontal="left" wrapText="1" indent="2"/>
    </xf>
    <xf numFmtId="0" fontId="100" fillId="29" borderId="47" xfId="0" applyFont="1" applyFill="1" applyBorder="1" applyAlignment="1">
      <alignment horizontal="left" wrapText="1" indent="2"/>
    </xf>
    <xf numFmtId="0" fontId="0" fillId="0" borderId="0" xfId="0" applyAlignment="1">
      <alignment vertical="center" wrapText="1"/>
    </xf>
    <xf numFmtId="171" fontId="106" fillId="29" borderId="0" xfId="0" applyNumberFormat="1" applyFont="1" applyFill="1" applyBorder="1" applyAlignment="1">
      <alignment horizontal="right" vertical="center" wrapText="1"/>
    </xf>
    <xf numFmtId="171" fontId="106" fillId="29" borderId="50" xfId="0" applyNumberFormat="1" applyFont="1" applyFill="1" applyBorder="1" applyAlignment="1">
      <alignment horizontal="right" vertical="center" wrapText="1"/>
    </xf>
    <xf numFmtId="0" fontId="89" fillId="29" borderId="35" xfId="56" applyFont="1" applyFill="1" applyBorder="1" applyAlignment="1">
      <alignment horizontal="center" vertical="center" wrapText="1"/>
    </xf>
    <xf numFmtId="0" fontId="106" fillId="29" borderId="49" xfId="56" applyFont="1" applyFill="1" applyBorder="1" applyAlignment="1">
      <alignment horizontal="right" vertical="center" wrapText="1"/>
    </xf>
    <xf numFmtId="0" fontId="106" fillId="29" borderId="47" xfId="56" applyFont="1" applyFill="1" applyBorder="1" applyAlignment="1">
      <alignment horizontal="right" vertical="center" wrapText="1"/>
    </xf>
    <xf numFmtId="0" fontId="132" fillId="0" borderId="0" xfId="0" applyFont="1" applyBorder="1" applyAlignment="1">
      <alignment horizontal="left" vertical="center" wrapText="1"/>
    </xf>
    <xf numFmtId="0" fontId="100" fillId="29" borderId="22" xfId="0" applyFont="1" applyFill="1" applyBorder="1" applyAlignment="1">
      <alignment horizontal="left" wrapText="1" indent="2"/>
    </xf>
    <xf numFmtId="0" fontId="132" fillId="29" borderId="0" xfId="0" applyFont="1" applyFill="1" applyBorder="1" applyAlignment="1">
      <alignment horizontal="left" vertical="center" wrapText="1" indent="2"/>
    </xf>
    <xf numFmtId="168" fontId="132" fillId="0" borderId="0" xfId="0" applyNumberFormat="1" applyFont="1" applyAlignment="1">
      <alignment horizontal="left" vertical="center" wrapText="1" indent="2"/>
    </xf>
    <xf numFmtId="0" fontId="100" fillId="29" borderId="0" xfId="0" applyFont="1" applyFill="1" applyBorder="1" applyAlignment="1">
      <alignment horizontal="left" wrapText="1" indent="2"/>
    </xf>
    <xf numFmtId="0" fontId="100" fillId="29" borderId="50" xfId="0" applyFont="1" applyFill="1" applyBorder="1" applyAlignment="1">
      <alignment horizontal="left" wrapText="1" indent="2"/>
    </xf>
    <xf numFmtId="171" fontId="135" fillId="29" borderId="0" xfId="0" applyNumberFormat="1" applyFont="1" applyFill="1" applyBorder="1" applyAlignment="1">
      <alignment horizontal="right" vertical="center" wrapText="1"/>
    </xf>
    <xf numFmtId="171" fontId="135" fillId="29" borderId="50" xfId="0" applyNumberFormat="1" applyFont="1" applyFill="1" applyBorder="1" applyAlignment="1">
      <alignment horizontal="right" vertical="center" wrapText="1"/>
    </xf>
    <xf numFmtId="0" fontId="106" fillId="29" borderId="47" xfId="0" applyFont="1" applyFill="1" applyBorder="1" applyAlignment="1">
      <alignment horizontal="right" vertical="center" wrapText="1"/>
    </xf>
    <xf numFmtId="0" fontId="89" fillId="29" borderId="0" xfId="0" applyFont="1" applyFill="1" applyAlignment="1">
      <alignment horizontal="left" wrapText="1" indent="2"/>
    </xf>
    <xf numFmtId="0" fontId="89" fillId="29" borderId="47" xfId="0" applyFont="1" applyFill="1" applyBorder="1" applyAlignment="1">
      <alignment horizontal="left" wrapText="1" indent="2"/>
    </xf>
    <xf numFmtId="0" fontId="106" fillId="29" borderId="50" xfId="0" applyFont="1" applyFill="1" applyBorder="1" applyAlignment="1">
      <alignment horizontal="right" vertical="center" wrapText="1"/>
    </xf>
    <xf numFmtId="0" fontId="161" fillId="0" borderId="0" xfId="0" applyFont="1" applyAlignment="1">
      <alignment horizontal="left" vertical="center" wrapText="1"/>
    </xf>
    <xf numFmtId="0" fontId="159" fillId="0" borderId="0" xfId="0" applyFont="1" applyAlignment="1">
      <alignment horizontal="left" vertical="center" wrapText="1"/>
    </xf>
  </cellXfs>
  <cellStyles count="16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3" xr:uid="{00000000-0005-0000-0000-000006000000}"/>
    <cellStyle name="20% - Énfasis2 2" xfId="104" xr:uid="{00000000-0005-0000-0000-000007000000}"/>
    <cellStyle name="20% - Énfasis3 2" xfId="105" xr:uid="{00000000-0005-0000-0000-000008000000}"/>
    <cellStyle name="20% - Énfasis4 2" xfId="106" xr:uid="{00000000-0005-0000-0000-000009000000}"/>
    <cellStyle name="20% - Énfasis5 2" xfId="107" xr:uid="{00000000-0005-0000-0000-00000A000000}"/>
    <cellStyle name="20% - Énfasis6 2" xfId="108"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09" xr:uid="{00000000-0005-0000-0000-000012000000}"/>
    <cellStyle name="40% - Énfasis2 2" xfId="110" xr:uid="{00000000-0005-0000-0000-000013000000}"/>
    <cellStyle name="40% - Énfasis3 2" xfId="111" xr:uid="{00000000-0005-0000-0000-000014000000}"/>
    <cellStyle name="40% - Énfasis4 2" xfId="112" xr:uid="{00000000-0005-0000-0000-000015000000}"/>
    <cellStyle name="40% - Énfasis5 2" xfId="113" xr:uid="{00000000-0005-0000-0000-000016000000}"/>
    <cellStyle name="40% - Énfasis6 2" xfId="114"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5" xr:uid="{00000000-0005-0000-0000-00001E000000}"/>
    <cellStyle name="60% - Énfasis2 2" xfId="116" xr:uid="{00000000-0005-0000-0000-00001F000000}"/>
    <cellStyle name="60% - Énfasis3 2" xfId="117" xr:uid="{00000000-0005-0000-0000-000020000000}"/>
    <cellStyle name="60% - Énfasis4 2" xfId="118" xr:uid="{00000000-0005-0000-0000-000021000000}"/>
    <cellStyle name="60% - Énfasis5 2" xfId="119" xr:uid="{00000000-0005-0000-0000-000022000000}"/>
    <cellStyle name="60% - Énfasis6 2" xfId="120"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1" xr:uid="{00000000-0005-0000-0000-00002B000000}"/>
    <cellStyle name="Càlcul" xfId="26" xr:uid="{00000000-0005-0000-0000-00002C000000}"/>
    <cellStyle name="Cálculo 2" xfId="122" xr:uid="{00000000-0005-0000-0000-00002D000000}"/>
    <cellStyle name="Cel·la de comprovació" xfId="27" xr:uid="{00000000-0005-0000-0000-00002E000000}"/>
    <cellStyle name="Cel·la enllaçada" xfId="28" xr:uid="{00000000-0005-0000-0000-00002F000000}"/>
    <cellStyle name="Celda de comprobación 2" xfId="123" xr:uid="{00000000-0005-0000-0000-000030000000}"/>
    <cellStyle name="Celda vinculada 2" xfId="124" xr:uid="{00000000-0005-0000-0000-000031000000}"/>
    <cellStyle name="Encabezado 4 2" xfId="125" xr:uid="{00000000-0005-0000-0000-000032000000}"/>
    <cellStyle name="Énfasis1 2" xfId="126" xr:uid="{00000000-0005-0000-0000-000033000000}"/>
    <cellStyle name="Énfasis2 2" xfId="127" xr:uid="{00000000-0005-0000-0000-000034000000}"/>
    <cellStyle name="Énfasis3 2" xfId="128" xr:uid="{00000000-0005-0000-0000-000035000000}"/>
    <cellStyle name="Énfasis4 2" xfId="129" xr:uid="{00000000-0005-0000-0000-000036000000}"/>
    <cellStyle name="Énfasis5 2" xfId="130" xr:uid="{00000000-0005-0000-0000-000037000000}"/>
    <cellStyle name="Énfasis6 2" xfId="131" xr:uid="{00000000-0005-0000-0000-000038000000}"/>
    <cellStyle name="Entrada 2" xfId="132" xr:uid="{00000000-0005-0000-0000-000039000000}"/>
    <cellStyle name="Euro" xfId="29" xr:uid="{00000000-0005-0000-0000-00003A000000}"/>
    <cellStyle name="Hipervínculo" xfId="102" builtinId="8"/>
    <cellStyle name="Incorrecte" xfId="30" xr:uid="{00000000-0005-0000-0000-00003C000000}"/>
    <cellStyle name="Incorrecto 2" xfId="133" xr:uid="{00000000-0005-0000-0000-00003D000000}"/>
    <cellStyle name="Millares 2" xfId="31" xr:uid="{00000000-0005-0000-0000-00003E000000}"/>
    <cellStyle name="Millares 3" xfId="32" xr:uid="{00000000-0005-0000-0000-00003F000000}"/>
    <cellStyle name="Neutral 2" xfId="134"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5" xr:uid="{760ABEA0-7F63-40BE-AF9B-D07D2412158E}"/>
    <cellStyle name="Normal 18 3" xfId="144" xr:uid="{00000000-0005-0000-0000-00004F000000}"/>
    <cellStyle name="Normal 18 4" xfId="101"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6" xr:uid="{00000000-0005-0000-0000-00005A000000}"/>
    <cellStyle name="Normal 20 9" xfId="158" xr:uid="{CB97912F-1839-455B-879A-5C043BBF9E96}"/>
    <cellStyle name="Normal 23" xfId="145"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0"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2" xr:uid="{00000000-0005-0000-0000-00006A000000}"/>
    <cellStyle name="Normal 5 3" xfId="153" xr:uid="{00000000-0005-0000-0000-00006B000000}"/>
    <cellStyle name="Normal 6" xfId="68" xr:uid="{00000000-0005-0000-0000-00006C000000}"/>
    <cellStyle name="Normal 6 2" xfId="69" xr:uid="{00000000-0005-0000-0000-00006D000000}"/>
    <cellStyle name="Normal 7" xfId="70" xr:uid="{00000000-0005-0000-0000-00006E000000}"/>
    <cellStyle name="Normal 7 10" xfId="149" xr:uid="{00000000-0005-0000-0000-00006F000000}"/>
    <cellStyle name="Normal 8" xfId="71" xr:uid="{00000000-0005-0000-0000-000070000000}"/>
    <cellStyle name="Normal 9" xfId="72" xr:uid="{00000000-0005-0000-0000-000071000000}"/>
    <cellStyle name="Normal 9 3" xfId="73" xr:uid="{00000000-0005-0000-0000-000072000000}"/>
    <cellStyle name="Normal_capçalera 2" xfId="74" xr:uid="{00000000-0005-0000-0000-000074000000}"/>
    <cellStyle name="Nota" xfId="75" xr:uid="{00000000-0005-0000-0000-000076000000}"/>
    <cellStyle name="Notas 2" xfId="135" xr:uid="{00000000-0005-0000-0000-000077000000}"/>
    <cellStyle name="Percent" xfId="147" xr:uid="{00000000-0005-0000-0000-000078000000}"/>
    <cellStyle name="Percent 2" xfId="156" xr:uid="{C097D379-C71F-4F21-81FB-57977E36AEC5}"/>
    <cellStyle name="Percent 3" xfId="157" xr:uid="{A6708256-35FF-47DD-9628-0236C2B9B44D}"/>
    <cellStyle name="Percent 4" xfId="154" xr:uid="{00000000-0005-0000-0000-000079000000}"/>
    <cellStyle name="Percent 6" xfId="150" xr:uid="{00000000-0005-0000-0000-00007A000000}"/>
    <cellStyle name="Porcentaje" xfId="151" builtinId="5"/>
    <cellStyle name="Porcentual 10" xfId="76" xr:uid="{00000000-0005-0000-0000-00007C000000}"/>
    <cellStyle name="Porcentual 11" xfId="77" xr:uid="{00000000-0005-0000-0000-00007D000000}"/>
    <cellStyle name="Porcentual 18" xfId="78" xr:uid="{00000000-0005-0000-0000-00007E000000}"/>
    <cellStyle name="Porcentual 2" xfId="79" xr:uid="{00000000-0005-0000-0000-00007F000000}"/>
    <cellStyle name="Porcentual 2 2" xfId="80" xr:uid="{00000000-0005-0000-0000-000080000000}"/>
    <cellStyle name="Porcentual 3" xfId="81" xr:uid="{00000000-0005-0000-0000-000081000000}"/>
    <cellStyle name="Porcentual 3 2" xfId="82" xr:uid="{00000000-0005-0000-0000-000082000000}"/>
    <cellStyle name="Porcentual 30" xfId="83" xr:uid="{00000000-0005-0000-0000-000083000000}"/>
    <cellStyle name="Porcentual 32" xfId="84" xr:uid="{00000000-0005-0000-0000-000084000000}"/>
    <cellStyle name="Porcentual 35" xfId="148" xr:uid="{00000000-0005-0000-0000-000085000000}"/>
    <cellStyle name="Porcentual 4" xfId="85" xr:uid="{00000000-0005-0000-0000-000086000000}"/>
    <cellStyle name="Porcentual 5" xfId="86" xr:uid="{00000000-0005-0000-0000-000087000000}"/>
    <cellStyle name="Porcentual 6" xfId="87" xr:uid="{00000000-0005-0000-0000-000088000000}"/>
    <cellStyle name="Porcentual 7" xfId="88" xr:uid="{00000000-0005-0000-0000-000089000000}"/>
    <cellStyle name="Porcentual 8" xfId="89" xr:uid="{00000000-0005-0000-0000-00008A000000}"/>
    <cellStyle name="Porcentual 9" xfId="90" xr:uid="{00000000-0005-0000-0000-00008B000000}"/>
    <cellStyle name="Porcentual 9 2" xfId="91" xr:uid="{00000000-0005-0000-0000-00008C000000}"/>
    <cellStyle name="Resultat" xfId="92" xr:uid="{00000000-0005-0000-0000-00008D000000}"/>
    <cellStyle name="Salida 2" xfId="136" xr:uid="{00000000-0005-0000-0000-00008E000000}"/>
    <cellStyle name="Table (Normal)" xfId="159" xr:uid="{CA69C145-6595-4775-A964-B14981FC16B3}"/>
    <cellStyle name="Text d'advertiment" xfId="93" xr:uid="{00000000-0005-0000-0000-00008F000000}"/>
    <cellStyle name="Text explicatiu" xfId="94" xr:uid="{00000000-0005-0000-0000-000090000000}"/>
    <cellStyle name="Texto de advertencia 2" xfId="137" xr:uid="{00000000-0005-0000-0000-000091000000}"/>
    <cellStyle name="Texto explicativo 2" xfId="138" xr:uid="{00000000-0005-0000-0000-000092000000}"/>
    <cellStyle name="Títol" xfId="95" xr:uid="{00000000-0005-0000-0000-000093000000}"/>
    <cellStyle name="Títol 1" xfId="96" xr:uid="{00000000-0005-0000-0000-000094000000}"/>
    <cellStyle name="Títol 2" xfId="97" xr:uid="{00000000-0005-0000-0000-000095000000}"/>
    <cellStyle name="Títol 3" xfId="98" xr:uid="{00000000-0005-0000-0000-000096000000}"/>
    <cellStyle name="Títol 4" xfId="99" xr:uid="{00000000-0005-0000-0000-000097000000}"/>
    <cellStyle name="Título 1 2" xfId="139" xr:uid="{00000000-0005-0000-0000-000098000000}"/>
    <cellStyle name="Título 2 2" xfId="140" xr:uid="{00000000-0005-0000-0000-000099000000}"/>
    <cellStyle name="Título 3 2" xfId="141" xr:uid="{00000000-0005-0000-0000-00009A000000}"/>
    <cellStyle name="Título 4" xfId="142" xr:uid="{00000000-0005-0000-0000-00009B000000}"/>
    <cellStyle name="Total 2" xfId="143" xr:uid="{00000000-0005-0000-0000-00009C000000}"/>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B0F0"/>
      <color rgb="FF009AD8"/>
      <color rgb="FFB7DEE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 Type="http://schemas.openxmlformats.org/officeDocument/2006/relationships/worksheet" Target="worksheets/sheet4.xml"/>
  <Relationship Id="rId40" Type="http://schemas.openxmlformats.org/officeDocument/2006/relationships/externalLink" Target="externalLinks/externalLink6.xml"/>
  <Relationship Id="rId41" Type="http://schemas.openxmlformats.org/officeDocument/2006/relationships/theme" Target="theme/theme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calcChain" Target="calcChain.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 Id="rId10" Type="http://schemas.openxmlformats.org/officeDocument/2006/relationships/image" Target="../media/image10.svg"/>
  <Relationship Id="rId2" Type="http://schemas.openxmlformats.org/officeDocument/2006/relationships/image" Target="../media/image2.png"/>
  <Relationship Id="rId3" Type="http://schemas.openxmlformats.org/officeDocument/2006/relationships/image" Target="../media/image3.svg"/>
  <Relationship Id="rId4" Type="http://schemas.openxmlformats.org/officeDocument/2006/relationships/image" Target="../media/image4.png"/>
  <Relationship Id="rId5" Type="http://schemas.openxmlformats.org/officeDocument/2006/relationships/image" Target="../media/image5.svg"/>
  <Relationship Id="rId6" Type="http://schemas.openxmlformats.org/officeDocument/2006/relationships/image" Target="../media/image6.png"/>
  <Relationship Id="rId7" Type="http://schemas.openxmlformats.org/officeDocument/2006/relationships/image" Target="../media/image7.svg"/>
  <Relationship Id="rId8" Type="http://schemas.openxmlformats.org/officeDocument/2006/relationships/image" Target="../media/image8.png"/>
  <Relationship Id="rId9" Type="http://schemas.openxmlformats.org/officeDocument/2006/relationships/image" Target="../media/image9.png"/>
</Relationships>

</file>

<file path=xl/drawings/_rels/drawing1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1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5.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2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0.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1.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2.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3.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3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4.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5.xml.rels><?xml version="1.0" encoding="UTF-8"?>

<Relationships xmlns="http://schemas.openxmlformats.org/package/2006/relationships">
  <Relationship Id="rId1" Type="http://schemas.openxmlformats.org/officeDocument/2006/relationships/image" Target="../media/image12.png"/>
  <Relationship Id="rId2" Type="http://schemas.openxmlformats.org/officeDocument/2006/relationships/image" Target="../media/image13.svg"/>
  <Relationship Id="rId3" Type="http://schemas.openxmlformats.org/officeDocument/2006/relationships/image" Target="../media/image11.png"/>
  <Relationship Id="rId4"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7.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8.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_rels/drawing9.xml.rels><?xml version="1.0" encoding="UTF-8"?>

<Relationships xmlns="http://schemas.openxmlformats.org/package/2006/relationships">
  <Relationship Id="rId1" Type="http://schemas.openxmlformats.org/officeDocument/2006/relationships/image" Target="../media/image11.png"/>
  <Relationship Id="rId2" Type="http://schemas.openxmlformats.org/officeDocument/2006/relationships/hyperlink" Target="#INDEX!A1"/>
  <Relationship Id="rId3" Type="http://schemas.openxmlformats.org/officeDocument/2006/relationships/image" Target="../media/image12.png"/>
  <Relationship Id="rId4" Type="http://schemas.openxmlformats.org/officeDocument/2006/relationships/image" Target="../media/image13.svg"/>
</Relationships>

</file>

<file path=xl/drawings/drawing1.xml><?xml version="1.0" encoding="utf-8"?>
<xdr:wsDr xmlns:xdr="http://schemas.openxmlformats.org/drawingml/2006/spreadsheetDrawing" xmlns:a="http://schemas.openxmlformats.org/drawingml/2006/main">
  <xdr:twoCellAnchor editAs="oneCell">
    <xdr:from>
      <xdr:col>8</xdr:col>
      <xdr:colOff>1905000</xdr:colOff>
      <xdr:row>2</xdr:row>
      <xdr:rowOff>113136</xdr:rowOff>
    </xdr:from>
    <xdr:to>
      <xdr:col>12</xdr:col>
      <xdr:colOff>374649</xdr:colOff>
      <xdr:row>5</xdr:row>
      <xdr:rowOff>121119</xdr:rowOff>
    </xdr:to>
    <xdr:pic>
      <xdr:nvPicPr>
        <xdr:cNvPr id="3" name="Imagen 2">
          <a:extLst>
            <a:ext uri="{FF2B5EF4-FFF2-40B4-BE49-F238E27FC236}">
              <a16:creationId xmlns:a16="http://schemas.microsoft.com/office/drawing/2014/main" id="{44DA29C5-7492-46FB-BE22-B8F5CFE6E8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1094" y="446511"/>
          <a:ext cx="4241799" cy="919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2297906</xdr:colOff>
      <xdr:row>27</xdr:row>
      <xdr:rowOff>23813</xdr:rowOff>
    </xdr:from>
    <xdr:to>
      <xdr:col>12</xdr:col>
      <xdr:colOff>428624</xdr:colOff>
      <xdr:row>30</xdr:row>
      <xdr:rowOff>122239</xdr:rowOff>
    </xdr:to>
    <xdr:pic>
      <xdr:nvPicPr>
        <xdr:cNvPr id="4" name="Gráfico 3" descr="Notas adhesivas 3 contorno">
          <a:extLst>
            <a:ext uri="{FF2B5EF4-FFF2-40B4-BE49-F238E27FC236}">
              <a16:creationId xmlns:a16="http://schemas.microsoft.com/office/drawing/2014/main" id="{D996874F-C938-4C6D-234D-980DCC0E31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58687" y="6619876"/>
          <a:ext cx="688181" cy="688182"/>
        </a:xfrm>
        <a:prstGeom prst="rect">
          <a:avLst/>
        </a:prstGeom>
      </xdr:spPr>
    </xdr:pic>
    <xdr:clientData/>
  </xdr:twoCellAnchor>
  <xdr:twoCellAnchor editAs="oneCell">
    <xdr:from>
      <xdr:col>1</xdr:col>
      <xdr:colOff>142874</xdr:colOff>
      <xdr:row>26</xdr:row>
      <xdr:rowOff>166687</xdr:rowOff>
    </xdr:from>
    <xdr:to>
      <xdr:col>2</xdr:col>
      <xdr:colOff>654843</xdr:colOff>
      <xdr:row>30</xdr:row>
      <xdr:rowOff>65088</xdr:rowOff>
    </xdr:to>
    <xdr:pic>
      <xdr:nvPicPr>
        <xdr:cNvPr id="6" name="Gráfico 5" descr="Lista contorno">
          <a:extLst>
            <a:ext uri="{FF2B5EF4-FFF2-40B4-BE49-F238E27FC236}">
              <a16:creationId xmlns:a16="http://schemas.microsoft.com/office/drawing/2014/main" id="{0CDE2076-A28D-6219-F8ED-2535E255C7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04812" y="6381750"/>
          <a:ext cx="666750" cy="666751"/>
        </a:xfrm>
        <a:prstGeom prst="rect">
          <a:avLst/>
        </a:prstGeom>
      </xdr:spPr>
    </xdr:pic>
    <xdr:clientData/>
  </xdr:twoCellAnchor>
  <xdr:twoCellAnchor editAs="oneCell">
    <xdr:from>
      <xdr:col>12</xdr:col>
      <xdr:colOff>71437</xdr:colOff>
      <xdr:row>8</xdr:row>
      <xdr:rowOff>45243</xdr:rowOff>
    </xdr:from>
    <xdr:to>
      <xdr:col>12</xdr:col>
      <xdr:colOff>511968</xdr:colOff>
      <xdr:row>8</xdr:row>
      <xdr:rowOff>485774</xdr:rowOff>
    </xdr:to>
    <xdr:pic>
      <xdr:nvPicPr>
        <xdr:cNvPr id="13" name="Gráfico 12" descr="Pirámide con niveles contorno">
          <a:extLst>
            <a:ext uri="{FF2B5EF4-FFF2-40B4-BE49-F238E27FC236}">
              <a16:creationId xmlns:a16="http://schemas.microsoft.com/office/drawing/2014/main" id="{E82937DF-F5D6-452A-67C6-5A29ED42289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2632531" y="1747837"/>
          <a:ext cx="440531" cy="440531"/>
        </a:xfrm>
        <a:prstGeom prst="rect">
          <a:avLst/>
        </a:prstGeom>
      </xdr:spPr>
    </xdr:pic>
    <xdr:clientData/>
  </xdr:twoCellAnchor>
  <xdr:twoCellAnchor>
    <xdr:from>
      <xdr:col>3</xdr:col>
      <xdr:colOff>166687</xdr:colOff>
      <xdr:row>8</xdr:row>
      <xdr:rowOff>95249</xdr:rowOff>
    </xdr:from>
    <xdr:to>
      <xdr:col>3</xdr:col>
      <xdr:colOff>404813</xdr:colOff>
      <xdr:row>8</xdr:row>
      <xdr:rowOff>390508</xdr:rowOff>
    </xdr:to>
    <xdr:grpSp>
      <xdr:nvGrpSpPr>
        <xdr:cNvPr id="29" name="Grupo 28">
          <a:extLst>
            <a:ext uri="{FF2B5EF4-FFF2-40B4-BE49-F238E27FC236}">
              <a16:creationId xmlns:a16="http://schemas.microsoft.com/office/drawing/2014/main" id="{58E7F32F-7AC6-6C1E-3B02-EFC2F28FAA0B}"/>
            </a:ext>
          </a:extLst>
        </xdr:cNvPr>
        <xdr:cNvGrpSpPr/>
      </xdr:nvGrpSpPr>
      <xdr:grpSpPr>
        <a:xfrm>
          <a:off x="3211512" y="1790699"/>
          <a:ext cx="244476" cy="298434"/>
          <a:chOff x="85596" y="134481"/>
          <a:chExt cx="180000" cy="188103"/>
        </a:xfrm>
      </xdr:grpSpPr>
      <xdr:grpSp>
        <xdr:nvGrpSpPr>
          <xdr:cNvPr id="30" name="Grupo 29">
            <a:extLst>
              <a:ext uri="{FF2B5EF4-FFF2-40B4-BE49-F238E27FC236}">
                <a16:creationId xmlns:a16="http://schemas.microsoft.com/office/drawing/2014/main" id="{F93C9D1A-36B3-D503-BB33-803352406692}"/>
              </a:ext>
            </a:extLst>
          </xdr:cNvPr>
          <xdr:cNvGrpSpPr>
            <a:grpSpLocks noChangeAspect="1"/>
          </xdr:cNvGrpSpPr>
        </xdr:nvGrpSpPr>
        <xdr:grpSpPr>
          <a:xfrm>
            <a:off x="85596" y="134481"/>
            <a:ext cx="180000" cy="188103"/>
            <a:chOff x="10975563" y="1597304"/>
            <a:chExt cx="836635" cy="874302"/>
          </a:xfrm>
        </xdr:grpSpPr>
        <xdr:sp macro="" textlink="">
          <xdr:nvSpPr>
            <xdr:cNvPr id="32" name="Rectángulo 31">
              <a:extLst>
                <a:ext uri="{FF2B5EF4-FFF2-40B4-BE49-F238E27FC236}">
                  <a16:creationId xmlns:a16="http://schemas.microsoft.com/office/drawing/2014/main" id="{C02DC867-C96F-1B3B-FE86-87C8CA95A6A1}"/>
                </a:ext>
              </a:extLst>
            </xdr:cNvPr>
            <xdr:cNvSpPr/>
          </xdr:nvSpPr>
          <xdr:spPr>
            <a:xfrm>
              <a:off x="10975563" y="1597304"/>
              <a:ext cx="720000" cy="874302"/>
            </a:xfrm>
            <a:prstGeom prst="rect">
              <a:avLst/>
            </a:prstGeom>
            <a:no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3" name="Conector recto 32">
              <a:extLst>
                <a:ext uri="{FF2B5EF4-FFF2-40B4-BE49-F238E27FC236}">
                  <a16:creationId xmlns:a16="http://schemas.microsoft.com/office/drawing/2014/main" id="{61432AC8-3336-72F2-E916-62435660A546}"/>
                </a:ext>
              </a:extLst>
            </xdr:cNvPr>
            <xdr:cNvCxnSpPr/>
          </xdr:nvCxnSpPr>
          <xdr:spPr>
            <a:xfrm>
              <a:off x="11239024" y="1806403"/>
              <a:ext cx="324001"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cxnSp macro="">
          <xdr:nvCxnSpPr>
            <xdr:cNvPr id="34" name="Conector recto 33">
              <a:extLst>
                <a:ext uri="{FF2B5EF4-FFF2-40B4-BE49-F238E27FC236}">
                  <a16:creationId xmlns:a16="http://schemas.microsoft.com/office/drawing/2014/main" id="{8ED6BB99-2231-D0F2-2BF8-5FC66963573D}"/>
                </a:ext>
              </a:extLst>
            </xdr:cNvPr>
            <xdr:cNvCxnSpPr/>
          </xdr:nvCxnSpPr>
          <xdr:spPr>
            <a:xfrm>
              <a:off x="11239024" y="1963008"/>
              <a:ext cx="251999"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5" name="Elipse 34">
              <a:extLst>
                <a:ext uri="{FF2B5EF4-FFF2-40B4-BE49-F238E27FC236}">
                  <a16:creationId xmlns:a16="http://schemas.microsoft.com/office/drawing/2014/main" id="{767522AE-C5CB-0356-9D04-C5B7B571DFEE}"/>
                </a:ext>
              </a:extLst>
            </xdr:cNvPr>
            <xdr:cNvSpPr/>
          </xdr:nvSpPr>
          <xdr:spPr>
            <a:xfrm>
              <a:off x="11123274" y="179407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6" name="Elipse 35">
              <a:extLst>
                <a:ext uri="{FF2B5EF4-FFF2-40B4-BE49-F238E27FC236}">
                  <a16:creationId xmlns:a16="http://schemas.microsoft.com/office/drawing/2014/main" id="{D7D0850F-89BC-2BD7-1954-B23AE42B3DA5}"/>
                </a:ext>
              </a:extLst>
            </xdr:cNvPr>
            <xdr:cNvSpPr/>
          </xdr:nvSpPr>
          <xdr:spPr>
            <a:xfrm>
              <a:off x="11123274" y="194969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37" name="Elipse 36">
              <a:extLst>
                <a:ext uri="{FF2B5EF4-FFF2-40B4-BE49-F238E27FC236}">
                  <a16:creationId xmlns:a16="http://schemas.microsoft.com/office/drawing/2014/main" id="{3F29A0AF-CC5A-7BD8-9241-61349C6C0FC9}"/>
                </a:ext>
              </a:extLst>
            </xdr:cNvPr>
            <xdr:cNvSpPr/>
          </xdr:nvSpPr>
          <xdr:spPr>
            <a:xfrm>
              <a:off x="11123274" y="2105308"/>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38" name="Conector recto 37">
              <a:extLst>
                <a:ext uri="{FF2B5EF4-FFF2-40B4-BE49-F238E27FC236}">
                  <a16:creationId xmlns:a16="http://schemas.microsoft.com/office/drawing/2014/main" id="{FBDFB056-7185-C0DC-59F2-ABC9416761AC}"/>
                </a:ext>
              </a:extLst>
            </xdr:cNvPr>
            <xdr:cNvCxnSpPr/>
          </xdr:nvCxnSpPr>
          <xdr:spPr>
            <a:xfrm>
              <a:off x="11239024" y="2119613"/>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sp macro="" textlink="">
          <xdr:nvSpPr>
            <xdr:cNvPr id="39" name="Rectángulo 38">
              <a:extLst>
                <a:ext uri="{FF2B5EF4-FFF2-40B4-BE49-F238E27FC236}">
                  <a16:creationId xmlns:a16="http://schemas.microsoft.com/office/drawing/2014/main" id="{08BF3657-FC7F-CF7D-3C62-74D1FF5A9CAE}"/>
                </a:ext>
              </a:extLst>
            </xdr:cNvPr>
            <xdr:cNvSpPr/>
          </xdr:nvSpPr>
          <xdr:spPr>
            <a:xfrm>
              <a:off x="11597228" y="1794078"/>
              <a:ext cx="214970" cy="389992"/>
            </a:xfrm>
            <a:prstGeom prst="rect">
              <a:avLst/>
            </a:prstGeom>
            <a:solidFill>
              <a:srgbClr val="1A496D">
                <a:alpha val="50000"/>
              </a:srgbClr>
            </a:solid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nvGrpSpPr>
            <xdr:cNvPr id="40" name="Grupo 39">
              <a:extLst>
                <a:ext uri="{FF2B5EF4-FFF2-40B4-BE49-F238E27FC236}">
                  <a16:creationId xmlns:a16="http://schemas.microsoft.com/office/drawing/2014/main" id="{E20CC6C8-FD76-9670-4CB3-939BC747CA6B}"/>
                </a:ext>
              </a:extLst>
            </xdr:cNvPr>
            <xdr:cNvGrpSpPr>
              <a:grpSpLocks noChangeAspect="1"/>
            </xdr:cNvGrpSpPr>
          </xdr:nvGrpSpPr>
          <xdr:grpSpPr>
            <a:xfrm>
              <a:off x="11378873" y="1817915"/>
              <a:ext cx="360000" cy="414505"/>
              <a:chOff x="9619512" y="1546211"/>
              <a:chExt cx="1003736" cy="1155700"/>
            </a:xfrm>
            <a:solidFill>
              <a:schemeClr val="bg1"/>
            </a:solidFill>
          </xdr:grpSpPr>
          <xdr:sp macro="" textlink="">
            <xdr:nvSpPr>
              <xdr:cNvPr id="43" name="Rectángulo redondeado 67">
                <a:extLst>
                  <a:ext uri="{FF2B5EF4-FFF2-40B4-BE49-F238E27FC236}">
                    <a16:creationId xmlns:a16="http://schemas.microsoft.com/office/drawing/2014/main" id="{D646D321-9D79-16F4-C8BB-E0E51BBA81D1}"/>
                  </a:ext>
                </a:extLst>
              </xdr:cNvPr>
              <xdr:cNvSpPr/>
            </xdr:nvSpPr>
            <xdr:spPr>
              <a:xfrm rot="18879351">
                <a:off x="9808331" y="1886994"/>
                <a:ext cx="1155700" cy="474134"/>
              </a:xfrm>
              <a:prstGeom prst="roundRect">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sp macro="" textlink="">
            <xdr:nvSpPr>
              <xdr:cNvPr id="44" name="Paralelogramo 43">
                <a:extLst>
                  <a:ext uri="{FF2B5EF4-FFF2-40B4-BE49-F238E27FC236}">
                    <a16:creationId xmlns:a16="http://schemas.microsoft.com/office/drawing/2014/main" id="{6FFBC471-7F1E-CBD0-69F3-9B503B1430FB}"/>
                  </a:ext>
                </a:extLst>
              </xdr:cNvPr>
              <xdr:cNvSpPr/>
            </xdr:nvSpPr>
            <xdr:spPr>
              <a:xfrm>
                <a:off x="9619512" y="2393388"/>
                <a:ext cx="608808" cy="305014"/>
              </a:xfrm>
              <a:prstGeom prst="parallelogram">
                <a:avLst>
                  <a:gd name="adj" fmla="val 95439"/>
                </a:avLst>
              </a:prstGeom>
              <a:grpFill/>
              <a:ln w="9525">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sp macro="" textlink="">
          <xdr:nvSpPr>
            <xdr:cNvPr id="41" name="Elipse 40">
              <a:extLst>
                <a:ext uri="{FF2B5EF4-FFF2-40B4-BE49-F238E27FC236}">
                  <a16:creationId xmlns:a16="http://schemas.microsoft.com/office/drawing/2014/main" id="{BEB200CA-30CE-DC17-D38A-A36EFE192709}"/>
                </a:ext>
              </a:extLst>
            </xdr:cNvPr>
            <xdr:cNvSpPr/>
          </xdr:nvSpPr>
          <xdr:spPr>
            <a:xfrm>
              <a:off x="11123274" y="2260923"/>
              <a:ext cx="36000" cy="36000"/>
            </a:xfrm>
            <a:prstGeom prst="ellipse">
              <a:avLst/>
            </a:prstGeom>
            <a:solidFill>
              <a:schemeClr val="bg1"/>
            </a:solidFill>
            <a:ln w="952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cxnSp macro="">
          <xdr:nvCxnSpPr>
            <xdr:cNvPr id="42" name="Conector recto 41">
              <a:extLst>
                <a:ext uri="{FF2B5EF4-FFF2-40B4-BE49-F238E27FC236}">
                  <a16:creationId xmlns:a16="http://schemas.microsoft.com/office/drawing/2014/main" id="{3909A1F6-5EDD-1022-88E0-752196BECBE0}"/>
                </a:ext>
              </a:extLst>
            </xdr:cNvPr>
            <xdr:cNvCxnSpPr/>
          </xdr:nvCxnSpPr>
          <xdr:spPr>
            <a:xfrm>
              <a:off x="11239024" y="2276214"/>
              <a:ext cx="108000" cy="0"/>
            </a:xfrm>
            <a:prstGeom prst="line">
              <a:avLst/>
            </a:prstGeom>
            <a:ln w="9525">
              <a:solidFill>
                <a:schemeClr val="bg1"/>
              </a:solidFill>
            </a:ln>
          </xdr:spPr>
          <xdr:style>
            <a:lnRef idx="2">
              <a:schemeClr val="accent1"/>
            </a:lnRef>
            <a:fillRef idx="0">
              <a:schemeClr val="accent1"/>
            </a:fillRef>
            <a:effectRef idx="1">
              <a:schemeClr val="accent1"/>
            </a:effectRef>
            <a:fontRef idx="minor">
              <a:schemeClr val="tx1"/>
            </a:fontRef>
          </xdr:style>
        </xdr:cxnSp>
      </xdr:grpSp>
      <xdr:sp macro="" textlink="">
        <xdr:nvSpPr>
          <xdr:cNvPr id="31" name="Rectángulo 30">
            <a:extLst>
              <a:ext uri="{FF2B5EF4-FFF2-40B4-BE49-F238E27FC236}">
                <a16:creationId xmlns:a16="http://schemas.microsoft.com/office/drawing/2014/main" id="{69297A68-5798-1198-EFE3-B1EB05E8DBFD}"/>
              </a:ext>
            </a:extLst>
          </xdr:cNvPr>
          <xdr:cNvSpPr/>
        </xdr:nvSpPr>
        <xdr:spPr>
          <a:xfrm rot="18879351">
            <a:off x="193749" y="225093"/>
            <a:ext cx="74800" cy="22944"/>
          </a:xfrm>
          <a:prstGeom prst="rect">
            <a:avLst/>
          </a:prstGeom>
          <a:solidFill>
            <a:schemeClr val="bg1"/>
          </a:solidFill>
          <a:ln w="31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0" lang="es-ES" sz="900" b="0" i="0" u="none" strike="noStrike" kern="1200" cap="none" spc="0" normalizeH="0" baseline="30000">
              <a:ln>
                <a:noFill/>
              </a:ln>
              <a:solidFill>
                <a:prstClr val="white"/>
              </a:solidFill>
              <a:effectLst/>
              <a:uLnTx/>
              <a:uFillTx/>
              <a:latin typeface="Segoe UI Light"/>
              <a:ea typeface="+mn-ea"/>
              <a:cs typeface="+mn-cs"/>
            </a:endParaRPr>
          </a:p>
        </xdr:txBody>
      </xdr:sp>
    </xdr:grpSp>
    <xdr:clientData/>
  </xdr:twoCellAnchor>
  <xdr:twoCellAnchor editAs="oneCell">
    <xdr:from>
      <xdr:col>6</xdr:col>
      <xdr:colOff>142873</xdr:colOff>
      <xdr:row>8</xdr:row>
      <xdr:rowOff>108560</xdr:rowOff>
    </xdr:from>
    <xdr:to>
      <xdr:col>6</xdr:col>
      <xdr:colOff>428625</xdr:colOff>
      <xdr:row>8</xdr:row>
      <xdr:rowOff>387962</xdr:rowOff>
    </xdr:to>
    <xdr:pic>
      <xdr:nvPicPr>
        <xdr:cNvPr id="45" name="Picture 2">
          <a:extLst>
            <a:ext uri="{FF2B5EF4-FFF2-40B4-BE49-F238E27FC236}">
              <a16:creationId xmlns:a16="http://schemas.microsoft.com/office/drawing/2014/main" id="{96898205-61EC-BA92-39CF-E4A2EB9EA36D}"/>
            </a:ext>
          </a:extLst>
        </xdr:cNvPr>
        <xdr:cNvPicPr>
          <a:picLocks noChangeAspect="1" noChangeArrowheads="1"/>
        </xdr:cNvPicPr>
      </xdr:nvPicPr>
      <xdr:blipFill>
        <a:blip xmlns:r="http://schemas.openxmlformats.org/officeDocument/2006/relationships" r:embed="rId8" cstate="print">
          <a:lum bright="100000" contrast="-10000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6274592" y="1846873"/>
          <a:ext cx="285752" cy="28575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8</xdr:row>
      <xdr:rowOff>80961</xdr:rowOff>
    </xdr:from>
    <xdr:to>
      <xdr:col>9</xdr:col>
      <xdr:colOff>476250</xdr:colOff>
      <xdr:row>8</xdr:row>
      <xdr:rowOff>407986</xdr:rowOff>
    </xdr:to>
    <xdr:pic>
      <xdr:nvPicPr>
        <xdr:cNvPr id="47" name="Gráfico 46" descr="Libro cerrado contorno">
          <a:extLst>
            <a:ext uri="{FF2B5EF4-FFF2-40B4-BE49-F238E27FC236}">
              <a16:creationId xmlns:a16="http://schemas.microsoft.com/office/drawing/2014/main" id="{94DCF38E-89A5-4BC9-90FF-3440B445E17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9489281" y="1819274"/>
          <a:ext cx="333375" cy="3333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79A3413E-5839-42D6-ABBA-7132452D49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1820" y="345282"/>
          <a:ext cx="22113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3C9E7B9-EE18-4F61-BA63-61768FFD58E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E7F7D32-E205-493D-A064-5972F181855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5581D20-9CEA-4548-8019-58A92647AA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8A13C75D-FC39-4F72-B124-8507BA8DD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4FB3A20-75F9-4192-A31F-87C19B7520C3}"/>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7C438D8-2286-4C44-8453-5EB87B697C5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0B1F023A-E3C4-4C58-83E4-FBF158A46A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FE3FF394-AC04-4E7B-A0D9-7989315D1D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7545A27-EE82-46E5-A950-CC70A3F737CD}"/>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D0C9C184-0006-4CBE-BB19-E061EAD1AE6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3C3E7556-CE25-45EA-A6C5-EBF3C27C08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97BAAF8-A169-4E10-B023-F6C9FF73EF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D8F230B-4877-4771-9157-0AEF02F81C64}"/>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581E277-FB05-48F8-86E1-8EA122E8F63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940640-00FF-40A0-A004-0F8B77B805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161583</xdr:rowOff>
    </xdr:to>
    <xdr:pic>
      <xdr:nvPicPr>
        <xdr:cNvPr id="6" name="Imagen 5">
          <a:extLst>
            <a:ext uri="{FF2B5EF4-FFF2-40B4-BE49-F238E27FC236}">
              <a16:creationId xmlns:a16="http://schemas.microsoft.com/office/drawing/2014/main" id="{15D800DA-7C17-44FF-B3C6-DB2A529708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286E8D2-4D1E-422E-AF7E-67BAFDF138BD}"/>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864C519-F9AD-423E-B8F9-D50589F080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8A0ED38-8738-4686-8C5D-196D411D5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15C25B69-1C26-4A66-B82E-D9864D018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4667389-BB8E-4FC3-9B23-E7FCAA55EAD5}"/>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956D993-2533-4C40-B36F-6A6F6CC19AF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789F55B-4A18-4999-979E-DF6411869A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6D99680E-8624-4E3F-845A-2851FE348A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737FA87-AC05-4945-91F3-860FFA4A2F80}"/>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20725500-01F7-4CC8-A4EE-AD2D5008A3A1}"/>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A557C3D3-491B-4654-BAE1-37A65DB04B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262726</xdr:colOff>
      <xdr:row>0</xdr:row>
      <xdr:rowOff>345282</xdr:rowOff>
    </xdr:from>
    <xdr:to>
      <xdr:col>10</xdr:col>
      <xdr:colOff>21426</xdr:colOff>
      <xdr:row>1</xdr:row>
      <xdr:rowOff>164758</xdr:rowOff>
    </xdr:to>
    <xdr:pic>
      <xdr:nvPicPr>
        <xdr:cNvPr id="6" name="Imagen 5">
          <a:extLst>
            <a:ext uri="{FF2B5EF4-FFF2-40B4-BE49-F238E27FC236}">
              <a16:creationId xmlns:a16="http://schemas.microsoft.com/office/drawing/2014/main" id="{99E232F3-99DA-4A63-9860-213FD60405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0551" y="345282"/>
          <a:ext cx="2219325"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3F848DF-A11A-4E5F-91AE-D7A054904EB1}"/>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180D4819-A0EF-434C-8553-43DAC079B76C}"/>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1624330-C140-4FED-9B15-86FCF549567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161583</xdr:rowOff>
    </xdr:to>
    <xdr:pic>
      <xdr:nvPicPr>
        <xdr:cNvPr id="6" name="Imagen 5">
          <a:extLst>
            <a:ext uri="{FF2B5EF4-FFF2-40B4-BE49-F238E27FC236}">
              <a16:creationId xmlns:a16="http://schemas.microsoft.com/office/drawing/2014/main" id="{1F3039BB-AA32-4F29-BE62-101FD83343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0412" y="345282"/>
          <a:ext cx="2234407"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7AF1FEA3-E209-41D7-ADA3-2B0DD88B3E45}"/>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7D28C84-72FF-4608-917B-ACAFC50F2378}"/>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F5B8D11D-A9D4-4995-9CB8-7921EC9072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161583</xdr:rowOff>
    </xdr:to>
    <xdr:pic>
      <xdr:nvPicPr>
        <xdr:cNvPr id="6" name="Imagen 5">
          <a:extLst>
            <a:ext uri="{FF2B5EF4-FFF2-40B4-BE49-F238E27FC236}">
              <a16:creationId xmlns:a16="http://schemas.microsoft.com/office/drawing/2014/main" id="{63C3B0C4-337C-4A16-9094-E908B7146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3CC90AD4-3497-4324-94A0-382380E3FDF0}"/>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36A29358-9DAB-402C-81F4-EEFB14C4192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72CEF26-AFCE-43FA-AFCE-FCE6AA50FE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xdr:colOff>
      <xdr:row>0</xdr:row>
      <xdr:rowOff>345282</xdr:rowOff>
    </xdr:from>
    <xdr:to>
      <xdr:col>9</xdr:col>
      <xdr:colOff>714374</xdr:colOff>
      <xdr:row>1</xdr:row>
      <xdr:rowOff>161583</xdr:rowOff>
    </xdr:to>
    <xdr:pic>
      <xdr:nvPicPr>
        <xdr:cNvPr id="9" name="Imagen 8">
          <a:extLst>
            <a:ext uri="{FF2B5EF4-FFF2-40B4-BE49-F238E27FC236}">
              <a16:creationId xmlns:a16="http://schemas.microsoft.com/office/drawing/2014/main" id="{CF91C071-8221-432C-AF49-60A1F76CDC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2525" y="345282"/>
          <a:ext cx="218757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23813</xdr:colOff>
      <xdr:row>0</xdr:row>
      <xdr:rowOff>297656</xdr:rowOff>
    </xdr:from>
    <xdr:to>
      <xdr:col>1</xdr:col>
      <xdr:colOff>2359817</xdr:colOff>
      <xdr:row>1</xdr:row>
      <xdr:rowOff>34926</xdr:rowOff>
    </xdr:to>
    <xdr:grpSp>
      <xdr:nvGrpSpPr>
        <xdr:cNvPr id="6" name="Grupo 5">
          <a:hlinkClick xmlns:r="http://schemas.openxmlformats.org/officeDocument/2006/relationships" r:id="rId2"/>
          <a:extLst>
            <a:ext uri="{FF2B5EF4-FFF2-40B4-BE49-F238E27FC236}">
              <a16:creationId xmlns:a16="http://schemas.microsoft.com/office/drawing/2014/main" id="{E37220A7-8819-4E0F-8616-04BCEE7EFD4E}"/>
            </a:ext>
          </a:extLst>
        </xdr:cNvPr>
        <xdr:cNvGrpSpPr/>
      </xdr:nvGrpSpPr>
      <xdr:grpSpPr>
        <a:xfrm>
          <a:off x="207963" y="294481"/>
          <a:ext cx="2332829" cy="369095"/>
          <a:chOff x="285752" y="309562"/>
          <a:chExt cx="2345529" cy="377826"/>
        </a:xfrm>
      </xdr:grpSpPr>
      <xdr:sp macro="" textlink="">
        <xdr:nvSpPr>
          <xdr:cNvPr id="7" name="Rectángulo 6">
            <a:hlinkClick xmlns:r="http://schemas.openxmlformats.org/officeDocument/2006/relationships" r:id="rId2"/>
            <a:extLst>
              <a:ext uri="{FF2B5EF4-FFF2-40B4-BE49-F238E27FC236}">
                <a16:creationId xmlns:a16="http://schemas.microsoft.com/office/drawing/2014/main" id="{3E673E48-C6E9-47F5-B0BB-4DEB00D5660A}"/>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8" name="Gráfico 7" descr="Flecha lineal: vuelta en U horizontal contorno">
            <a:extLst>
              <a:ext uri="{FF2B5EF4-FFF2-40B4-BE49-F238E27FC236}">
                <a16:creationId xmlns:a16="http://schemas.microsoft.com/office/drawing/2014/main" id="{B0E3541D-C1CF-46CD-832E-EBAA605316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234156</xdr:colOff>
      <xdr:row>0</xdr:row>
      <xdr:rowOff>345282</xdr:rowOff>
    </xdr:from>
    <xdr:to>
      <xdr:col>10</xdr:col>
      <xdr:colOff>6352</xdr:colOff>
      <xdr:row>1</xdr:row>
      <xdr:rowOff>164758</xdr:rowOff>
    </xdr:to>
    <xdr:pic>
      <xdr:nvPicPr>
        <xdr:cNvPr id="6" name="Imagen 5">
          <a:extLst>
            <a:ext uri="{FF2B5EF4-FFF2-40B4-BE49-F238E27FC236}">
              <a16:creationId xmlns:a16="http://schemas.microsoft.com/office/drawing/2014/main" id="{7951E1CA-17EF-498E-85A4-8516E50BB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09625" y="345282"/>
          <a:ext cx="2224883"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C6067163-B7D4-4882-BB6E-05B6F8EA8811}"/>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9D273603-85F9-41D9-B22E-F5EFAB1F9456}"/>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D52BE6E-E55F-4B04-B64B-70E91D2113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164758</xdr:rowOff>
    </xdr:to>
    <xdr:pic>
      <xdr:nvPicPr>
        <xdr:cNvPr id="6" name="Imagen 5">
          <a:extLst>
            <a:ext uri="{FF2B5EF4-FFF2-40B4-BE49-F238E27FC236}">
              <a16:creationId xmlns:a16="http://schemas.microsoft.com/office/drawing/2014/main" id="{08EBB5E4-872D-4505-8A8B-93CF86D3E3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8975E10-A326-4577-848B-94E74D6C667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B4301676-FB39-4FA8-BEC8-7BFEFBBB59D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FC1FA5D-C41E-4B66-AB40-D026234502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1173963</xdr:colOff>
      <xdr:row>1</xdr:row>
      <xdr:rowOff>164758</xdr:rowOff>
    </xdr:to>
    <xdr:pic>
      <xdr:nvPicPr>
        <xdr:cNvPr id="6" name="Imagen 5">
          <a:extLst>
            <a:ext uri="{FF2B5EF4-FFF2-40B4-BE49-F238E27FC236}">
              <a16:creationId xmlns:a16="http://schemas.microsoft.com/office/drawing/2014/main" id="{5D6AC598-9E31-4FC9-B91E-044E214581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34DB866-5BDD-4064-9759-3A61EF92CE08}"/>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FDFEF75C-0FC9-4A74-828D-0D0C6CC8B71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31B0F15F-7426-45CD-B568-95967EBD4B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10</xdr:col>
      <xdr:colOff>785</xdr:colOff>
      <xdr:row>1</xdr:row>
      <xdr:rowOff>161583</xdr:rowOff>
    </xdr:to>
    <xdr:pic>
      <xdr:nvPicPr>
        <xdr:cNvPr id="6" name="Imagen 5">
          <a:extLst>
            <a:ext uri="{FF2B5EF4-FFF2-40B4-BE49-F238E27FC236}">
              <a16:creationId xmlns:a16="http://schemas.microsoft.com/office/drawing/2014/main" id="{F93BA36D-76D8-4E0B-9419-E85AFE9BD3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6091" y="345282"/>
          <a:ext cx="223440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6D6485F-4C34-4E6B-8A23-82E2A457EAA6}"/>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EC8FB1B-7CCA-4ADE-AEBC-ADEF77F3FDA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CD9E8897-EB83-4B3E-8F16-BE4A7830EB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210349</xdr:colOff>
      <xdr:row>0</xdr:row>
      <xdr:rowOff>345282</xdr:rowOff>
    </xdr:from>
    <xdr:to>
      <xdr:col>6</xdr:col>
      <xdr:colOff>1170788</xdr:colOff>
      <xdr:row>1</xdr:row>
      <xdr:rowOff>164758</xdr:rowOff>
    </xdr:to>
    <xdr:pic>
      <xdr:nvPicPr>
        <xdr:cNvPr id="6" name="Imagen 5">
          <a:extLst>
            <a:ext uri="{FF2B5EF4-FFF2-40B4-BE49-F238E27FC236}">
              <a16:creationId xmlns:a16="http://schemas.microsoft.com/office/drawing/2014/main" id="{FFDF6170-465A-4A87-B9AB-956C4C589E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5174" y="345282"/>
          <a:ext cx="2236789"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7F829BB-F370-4252-9A14-C0619B7134F3}"/>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42E9C6F3-F114-4DB9-9F78-79D2B84D84A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D99190F3-3DB3-459C-A1B9-994910F131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230196</xdr:colOff>
      <xdr:row>0</xdr:row>
      <xdr:rowOff>345282</xdr:rowOff>
    </xdr:from>
    <xdr:to>
      <xdr:col>8</xdr:col>
      <xdr:colOff>2198</xdr:colOff>
      <xdr:row>1</xdr:row>
      <xdr:rowOff>161583</xdr:rowOff>
    </xdr:to>
    <xdr:pic>
      <xdr:nvPicPr>
        <xdr:cNvPr id="6" name="Imagen 5">
          <a:extLst>
            <a:ext uri="{FF2B5EF4-FFF2-40B4-BE49-F238E27FC236}">
              <a16:creationId xmlns:a16="http://schemas.microsoft.com/office/drawing/2014/main" id="{24485C3E-14E9-4B53-BDBF-09B61CBAC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86602" y="345282"/>
          <a:ext cx="222805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545B2B9-C770-448B-9B5A-83BC1B696711}"/>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4274B93D-29DE-450B-97EB-8DAD61D688A3}"/>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6F08F9A9-0754-4576-A504-266CFD11AF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253217</xdr:colOff>
      <xdr:row>0</xdr:row>
      <xdr:rowOff>345282</xdr:rowOff>
    </xdr:from>
    <xdr:to>
      <xdr:col>6</xdr:col>
      <xdr:colOff>40494</xdr:colOff>
      <xdr:row>1</xdr:row>
      <xdr:rowOff>164758</xdr:rowOff>
    </xdr:to>
    <xdr:pic>
      <xdr:nvPicPr>
        <xdr:cNvPr id="6" name="Imagen 5">
          <a:extLst>
            <a:ext uri="{FF2B5EF4-FFF2-40B4-BE49-F238E27FC236}">
              <a16:creationId xmlns:a16="http://schemas.microsoft.com/office/drawing/2014/main" id="{954A228F-791F-40BD-9427-7F97C8F2DC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6936" y="345282"/>
          <a:ext cx="2239964"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D56DF0-B328-4178-A75E-55A7B0467FC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35D1282-A393-42F6-832D-1ADB534B01A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58A0F25-252C-4C00-8362-840852E689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1172360</xdr:colOff>
      <xdr:row>1</xdr:row>
      <xdr:rowOff>164758</xdr:rowOff>
    </xdr:to>
    <xdr:pic>
      <xdr:nvPicPr>
        <xdr:cNvPr id="6" name="Imagen 5">
          <a:extLst>
            <a:ext uri="{FF2B5EF4-FFF2-40B4-BE49-F238E27FC236}">
              <a16:creationId xmlns:a16="http://schemas.microsoft.com/office/drawing/2014/main" id="{F360AE4B-6A9F-4F5A-A741-C092EE9F38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19B2B23B-A9F5-44D3-8F62-BD528C77C052}"/>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F13CD643-2025-4C01-9841-2316A23EA6B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1CC54E3B-E713-4828-950B-526BE7FBC6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235746</xdr:colOff>
      <xdr:row>0</xdr:row>
      <xdr:rowOff>345282</xdr:rowOff>
    </xdr:from>
    <xdr:to>
      <xdr:col>6</xdr:col>
      <xdr:colOff>1173166</xdr:colOff>
      <xdr:row>1</xdr:row>
      <xdr:rowOff>161583</xdr:rowOff>
    </xdr:to>
    <xdr:pic>
      <xdr:nvPicPr>
        <xdr:cNvPr id="6" name="Imagen 5">
          <a:extLst>
            <a:ext uri="{FF2B5EF4-FFF2-40B4-BE49-F238E27FC236}">
              <a16:creationId xmlns:a16="http://schemas.microsoft.com/office/drawing/2014/main" id="{C8C0E3E9-B240-4F83-AE11-508C63014C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65809" y="345282"/>
          <a:ext cx="2205038"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9C258B-5205-40DF-AF03-D70D3AB1725B}"/>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C6F0039A-461E-4918-B904-DC5E93998B9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4731DAF2-C994-4651-9E1B-F67502B27C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9</xdr:col>
      <xdr:colOff>1169185</xdr:colOff>
      <xdr:row>1</xdr:row>
      <xdr:rowOff>161583</xdr:rowOff>
    </xdr:to>
    <xdr:pic>
      <xdr:nvPicPr>
        <xdr:cNvPr id="6" name="Imagen 5">
          <a:extLst>
            <a:ext uri="{FF2B5EF4-FFF2-40B4-BE49-F238E27FC236}">
              <a16:creationId xmlns:a16="http://schemas.microsoft.com/office/drawing/2014/main" id="{36E648D4-A41D-4A51-BFED-A1E0AD3BB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D5D85732-5EEF-4E0D-9493-0D2BFD21F753}"/>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1CF5AF2E-8ED5-4FDC-B1FE-640D4B3B602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78B8CE2B-0A95-4399-A7E1-1EBAF18B9C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286550</xdr:colOff>
      <xdr:row>0</xdr:row>
      <xdr:rowOff>345282</xdr:rowOff>
    </xdr:from>
    <xdr:to>
      <xdr:col>7</xdr:col>
      <xdr:colOff>16675</xdr:colOff>
      <xdr:row>1</xdr:row>
      <xdr:rowOff>161583</xdr:rowOff>
    </xdr:to>
    <xdr:pic>
      <xdr:nvPicPr>
        <xdr:cNvPr id="6" name="Imagen 5">
          <a:extLst>
            <a:ext uri="{FF2B5EF4-FFF2-40B4-BE49-F238E27FC236}">
              <a16:creationId xmlns:a16="http://schemas.microsoft.com/office/drawing/2014/main" id="{44312D37-03F0-4065-9F22-13D5450AB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6613" y="345282"/>
          <a:ext cx="21732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0C43BB40-D71D-420E-94CA-4363629B1A2C}"/>
            </a:ext>
          </a:extLst>
        </xdr:cNvPr>
        <xdr:cNvGrpSpPr/>
      </xdr:nvGrpSpPr>
      <xdr:grpSpPr>
        <a:xfrm>
          <a:off x="212380" y="297656"/>
          <a:ext cx="2329654" cy="366748"/>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C46B8A6B-F10B-451B-BAB3-0500C07F518D}"/>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9821225-AA4E-47FD-AB7C-527F54016F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176997</xdr:colOff>
      <xdr:row>0</xdr:row>
      <xdr:rowOff>345282</xdr:rowOff>
    </xdr:from>
    <xdr:to>
      <xdr:col>10</xdr:col>
      <xdr:colOff>785</xdr:colOff>
      <xdr:row>1</xdr:row>
      <xdr:rowOff>164758</xdr:rowOff>
    </xdr:to>
    <xdr:pic>
      <xdr:nvPicPr>
        <xdr:cNvPr id="6" name="Imagen 5">
          <a:extLst>
            <a:ext uri="{FF2B5EF4-FFF2-40B4-BE49-F238E27FC236}">
              <a16:creationId xmlns:a16="http://schemas.microsoft.com/office/drawing/2014/main" id="{DB236C16-EC90-465B-B446-8902310675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1172" y="345282"/>
          <a:ext cx="2236788"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4C92DA7F-5D19-435C-859F-EBDDF3D34FD9}"/>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8B3149D9-46DB-4287-9827-FE002A089222}"/>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4486543C-2144-4D8E-9674-2B797F448B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5</xdr:col>
      <xdr:colOff>153195</xdr:colOff>
      <xdr:row>0</xdr:row>
      <xdr:rowOff>345282</xdr:rowOff>
    </xdr:from>
    <xdr:to>
      <xdr:col>7</xdr:col>
      <xdr:colOff>1589</xdr:colOff>
      <xdr:row>1</xdr:row>
      <xdr:rowOff>164758</xdr:rowOff>
    </xdr:to>
    <xdr:pic>
      <xdr:nvPicPr>
        <xdr:cNvPr id="6" name="Imagen 5">
          <a:extLst>
            <a:ext uri="{FF2B5EF4-FFF2-40B4-BE49-F238E27FC236}">
              <a16:creationId xmlns:a16="http://schemas.microsoft.com/office/drawing/2014/main" id="{6138BDD2-F156-4942-8632-CDE376D90D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83258" y="345282"/>
          <a:ext cx="2255838"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8E646D28-4FF7-4F62-AC98-4D15873733BC}"/>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B98A5CB0-75EC-4130-90E3-1D2A2891411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2083ACEA-629D-40D4-81C3-F42D060468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293673</xdr:colOff>
      <xdr:row>0</xdr:row>
      <xdr:rowOff>345282</xdr:rowOff>
    </xdr:from>
    <xdr:to>
      <xdr:col>10</xdr:col>
      <xdr:colOff>65868</xdr:colOff>
      <xdr:row>1</xdr:row>
      <xdr:rowOff>161583</xdr:rowOff>
    </xdr:to>
    <xdr:pic>
      <xdr:nvPicPr>
        <xdr:cNvPr id="6" name="Imagen 5">
          <a:extLst>
            <a:ext uri="{FF2B5EF4-FFF2-40B4-BE49-F238E27FC236}">
              <a16:creationId xmlns:a16="http://schemas.microsoft.com/office/drawing/2014/main" id="{5E6333E5-55BC-40CE-818C-0733EEBA1A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95623" y="345282"/>
          <a:ext cx="2220120"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B2032665-86F6-4707-ACF9-820A38CEE61F}"/>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6AB5065C-00DC-4280-8302-8225ED6F54B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8103F755-2370-4C73-930A-DCBA28B8D0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3.xml><?xml version="1.0" encoding="utf-8"?>
<xdr:wsDr xmlns:xdr="http://schemas.openxmlformats.org/drawingml/2006/spreadsheetDrawing" xmlns:a="http://schemas.openxmlformats.org/drawingml/2006/main">
  <xdr:twoCellAnchor editAs="oneCell">
    <xdr:from>
      <xdr:col>5</xdr:col>
      <xdr:colOff>249239</xdr:colOff>
      <xdr:row>0</xdr:row>
      <xdr:rowOff>345282</xdr:rowOff>
    </xdr:from>
    <xdr:to>
      <xdr:col>7</xdr:col>
      <xdr:colOff>10321</xdr:colOff>
      <xdr:row>1</xdr:row>
      <xdr:rowOff>164758</xdr:rowOff>
    </xdr:to>
    <xdr:pic>
      <xdr:nvPicPr>
        <xdr:cNvPr id="6" name="Imagen 5">
          <a:extLst>
            <a:ext uri="{FF2B5EF4-FFF2-40B4-BE49-F238E27FC236}">
              <a16:creationId xmlns:a16="http://schemas.microsoft.com/office/drawing/2014/main" id="{A7B5623B-C197-4ED7-BF23-49418609D5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9302" y="345282"/>
          <a:ext cx="2207419"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CE54E870-356D-46C2-88DD-22CAA9E2D651}"/>
            </a:ext>
          </a:extLst>
        </xdr:cNvPr>
        <xdr:cNvGrpSpPr/>
      </xdr:nvGrpSpPr>
      <xdr:grpSpPr>
        <a:xfrm>
          <a:off x="211138" y="297656"/>
          <a:ext cx="2329654" cy="365920"/>
          <a:chOff x="285752" y="309562"/>
          <a:chExt cx="2345529" cy="377826"/>
        </a:xfrm>
      </xdr:grpSpPr>
      <xdr:sp macro="" textlink="">
        <xdr:nvSpPr>
          <xdr:cNvPr id="9" name="Rectángulo 8">
            <a:hlinkClick xmlns:r="http://schemas.openxmlformats.org/officeDocument/2006/relationships" r:id="rId2"/>
            <a:extLst>
              <a:ext uri="{FF2B5EF4-FFF2-40B4-BE49-F238E27FC236}">
                <a16:creationId xmlns:a16="http://schemas.microsoft.com/office/drawing/2014/main" id="{BB0D2773-B2E4-4D71-ABA8-AF5DDD1E5F77}"/>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0" name="Gráfico 9" descr="Flecha lineal: vuelta en U horizontal contorno">
            <a:extLst>
              <a:ext uri="{FF2B5EF4-FFF2-40B4-BE49-F238E27FC236}">
                <a16:creationId xmlns:a16="http://schemas.microsoft.com/office/drawing/2014/main" id="{ABDE2B57-5642-463C-AAED-BA0E1F8C8E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65087</xdr:colOff>
      <xdr:row>0</xdr:row>
      <xdr:rowOff>345282</xdr:rowOff>
    </xdr:from>
    <xdr:to>
      <xdr:col>9</xdr:col>
      <xdr:colOff>759619</xdr:colOff>
      <xdr:row>1</xdr:row>
      <xdr:rowOff>164758</xdr:rowOff>
    </xdr:to>
    <xdr:pic>
      <xdr:nvPicPr>
        <xdr:cNvPr id="6" name="Imagen 5">
          <a:extLst>
            <a:ext uri="{FF2B5EF4-FFF2-40B4-BE49-F238E27FC236}">
              <a16:creationId xmlns:a16="http://schemas.microsoft.com/office/drawing/2014/main" id="{FCFF2131-4527-45A6-8AE1-81A7EDDFD5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2868" y="345282"/>
          <a:ext cx="2218532"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139F3C0-2E81-475B-8B2B-D7479097058B}"/>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3AB281A-CE59-4D6A-96ED-90C3687E216E}"/>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7A9D028E-7B08-4FA3-A158-2A58E1BBFE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5</xdr:col>
      <xdr:colOff>809</xdr:colOff>
      <xdr:row>1</xdr:row>
      <xdr:rowOff>164758</xdr:rowOff>
    </xdr:to>
    <xdr:pic>
      <xdr:nvPicPr>
        <xdr:cNvPr id="10" name="Imagen 9">
          <a:extLst>
            <a:ext uri="{FF2B5EF4-FFF2-40B4-BE49-F238E27FC236}">
              <a16:creationId xmlns:a16="http://schemas.microsoft.com/office/drawing/2014/main" id="{4B9EE513-8854-411F-881D-282627C19B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2812"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11" name="Grupo 10">
          <a:hlinkClick xmlns:r="http://schemas.openxmlformats.org/officeDocument/2006/relationships" r:id="rId2"/>
          <a:extLst>
            <a:ext uri="{FF2B5EF4-FFF2-40B4-BE49-F238E27FC236}">
              <a16:creationId xmlns:a16="http://schemas.microsoft.com/office/drawing/2014/main" id="{0A5DFC2D-BA13-44A7-9546-D197817B16D6}"/>
            </a:ext>
          </a:extLst>
        </xdr:cNvPr>
        <xdr:cNvGrpSpPr/>
      </xdr:nvGrpSpPr>
      <xdr:grpSpPr>
        <a:xfrm>
          <a:off x="207963" y="294481"/>
          <a:ext cx="2332829" cy="369095"/>
          <a:chOff x="285752" y="309562"/>
          <a:chExt cx="2345529" cy="377826"/>
        </a:xfrm>
      </xdr:grpSpPr>
      <xdr:sp macro="" textlink="">
        <xdr:nvSpPr>
          <xdr:cNvPr id="14" name="Rectángulo 13">
            <a:hlinkClick xmlns:r="http://schemas.openxmlformats.org/officeDocument/2006/relationships" r:id="rId2"/>
            <a:extLst>
              <a:ext uri="{FF2B5EF4-FFF2-40B4-BE49-F238E27FC236}">
                <a16:creationId xmlns:a16="http://schemas.microsoft.com/office/drawing/2014/main" id="{921C55EF-7C3C-4E7F-843C-31B4E330F7B5}"/>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7" name="Gráfico 16" descr="Flecha lineal: vuelta en U horizontal contorno">
            <a:extLst>
              <a:ext uri="{FF2B5EF4-FFF2-40B4-BE49-F238E27FC236}">
                <a16:creationId xmlns:a16="http://schemas.microsoft.com/office/drawing/2014/main" id="{CBF31E22-FD9D-4D0F-88C3-7B3B4AD2CF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1973264</xdr:colOff>
      <xdr:row>0</xdr:row>
      <xdr:rowOff>285751</xdr:rowOff>
    </xdr:from>
    <xdr:to>
      <xdr:col>1</xdr:col>
      <xdr:colOff>2304258</xdr:colOff>
      <xdr:row>0</xdr:row>
      <xdr:rowOff>613964</xdr:rowOff>
    </xdr:to>
    <xdr:pic>
      <xdr:nvPicPr>
        <xdr:cNvPr id="10" name="Gráfico 9" descr="Flecha lineal: vuelta en U horizontal contorno">
          <a:extLst>
            <a:ext uri="{FF2B5EF4-FFF2-40B4-BE49-F238E27FC236}">
              <a16:creationId xmlns:a16="http://schemas.microsoft.com/office/drawing/2014/main" id="{60249F65-4BEB-42FE-988C-C7366AC3D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1858" y="285751"/>
          <a:ext cx="330994" cy="328213"/>
        </a:xfrm>
        <a:prstGeom prst="rect">
          <a:avLst/>
        </a:prstGeom>
      </xdr:spPr>
    </xdr:pic>
    <xdr:clientData/>
  </xdr:twoCellAnchor>
  <xdr:twoCellAnchor editAs="oneCell">
    <xdr:from>
      <xdr:col>11</xdr:col>
      <xdr:colOff>267479</xdr:colOff>
      <xdr:row>0</xdr:row>
      <xdr:rowOff>345282</xdr:rowOff>
    </xdr:from>
    <xdr:to>
      <xdr:col>13</xdr:col>
      <xdr:colOff>775</xdr:colOff>
      <xdr:row>1</xdr:row>
      <xdr:rowOff>161583</xdr:rowOff>
    </xdr:to>
    <xdr:pic>
      <xdr:nvPicPr>
        <xdr:cNvPr id="6" name="Imagen 5">
          <a:extLst>
            <a:ext uri="{FF2B5EF4-FFF2-40B4-BE49-F238E27FC236}">
              <a16:creationId xmlns:a16="http://schemas.microsoft.com/office/drawing/2014/main" id="{508F7EBA-3D33-4140-8A4B-939B630EBE6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21979" y="345282"/>
          <a:ext cx="218598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4"/>
          <a:extLst>
            <a:ext uri="{FF2B5EF4-FFF2-40B4-BE49-F238E27FC236}">
              <a16:creationId xmlns:a16="http://schemas.microsoft.com/office/drawing/2014/main" id="{756D1FEE-7D2B-4FFD-851C-758FB5DF9402}"/>
            </a:ext>
          </a:extLst>
        </xdr:cNvPr>
        <xdr:cNvGrpSpPr/>
      </xdr:nvGrpSpPr>
      <xdr:grpSpPr>
        <a:xfrm>
          <a:off x="207963" y="294481"/>
          <a:ext cx="2332829" cy="369095"/>
          <a:chOff x="285752" y="309562"/>
          <a:chExt cx="2345529" cy="377826"/>
        </a:xfrm>
      </xdr:grpSpPr>
      <xdr:sp macro="" textlink="">
        <xdr:nvSpPr>
          <xdr:cNvPr id="11" name="Rectángulo 10">
            <a:hlinkClick xmlns:r="http://schemas.openxmlformats.org/officeDocument/2006/relationships" r:id="rId4"/>
            <a:extLst>
              <a:ext uri="{FF2B5EF4-FFF2-40B4-BE49-F238E27FC236}">
                <a16:creationId xmlns:a16="http://schemas.microsoft.com/office/drawing/2014/main" id="{56DF8A66-648E-4BF2-9438-ECEDC4967A3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2" name="Gráfico 11" descr="Flecha lineal: vuelta en U horizontal contorno">
            <a:extLst>
              <a:ext uri="{FF2B5EF4-FFF2-40B4-BE49-F238E27FC236}">
                <a16:creationId xmlns:a16="http://schemas.microsoft.com/office/drawing/2014/main" id="{D2836746-35C3-4439-AD97-264FA158F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14564" y="309562"/>
            <a:ext cx="330994" cy="330994"/>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267510</xdr:colOff>
      <xdr:row>0</xdr:row>
      <xdr:rowOff>345282</xdr:rowOff>
    </xdr:from>
    <xdr:to>
      <xdr:col>4</xdr:col>
      <xdr:colOff>1170003</xdr:colOff>
      <xdr:row>1</xdr:row>
      <xdr:rowOff>164758</xdr:rowOff>
    </xdr:to>
    <xdr:pic>
      <xdr:nvPicPr>
        <xdr:cNvPr id="6" name="Imagen 5">
          <a:extLst>
            <a:ext uri="{FF2B5EF4-FFF2-40B4-BE49-F238E27FC236}">
              <a16:creationId xmlns:a16="http://schemas.microsoft.com/office/drawing/2014/main" id="{82ECDB3F-AFD4-4F86-B529-0D47C9A31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885" y="345282"/>
          <a:ext cx="2188368" cy="44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24DB84D5-00C7-49C9-973C-C54BA8DBA086}"/>
            </a:ext>
          </a:extLst>
        </xdr:cNvPr>
        <xdr:cNvGrpSpPr/>
      </xdr:nvGrpSpPr>
      <xdr:grpSpPr>
        <a:xfrm>
          <a:off x="211138" y="297656"/>
          <a:ext cx="2329654" cy="365920"/>
          <a:chOff x="285752" y="309562"/>
          <a:chExt cx="2345529" cy="377826"/>
        </a:xfrm>
      </xdr:grpSpPr>
      <xdr:sp macro="" textlink="">
        <xdr:nvSpPr>
          <xdr:cNvPr id="12" name="Rectángulo 11">
            <a:hlinkClick xmlns:r="http://schemas.openxmlformats.org/officeDocument/2006/relationships" r:id="rId2"/>
            <a:extLst>
              <a:ext uri="{FF2B5EF4-FFF2-40B4-BE49-F238E27FC236}">
                <a16:creationId xmlns:a16="http://schemas.microsoft.com/office/drawing/2014/main" id="{90C6E3F3-D10C-4F57-9E37-FB05D55EA63B}"/>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13" name="Gráfico 12" descr="Flecha lineal: vuelta en U horizontal contorno">
            <a:extLst>
              <a:ext uri="{FF2B5EF4-FFF2-40B4-BE49-F238E27FC236}">
                <a16:creationId xmlns:a16="http://schemas.microsoft.com/office/drawing/2014/main" id="{74B4882F-9472-46E8-A241-D112E89F3B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1170791</xdr:colOff>
      <xdr:row>1</xdr:row>
      <xdr:rowOff>164758</xdr:rowOff>
    </xdr:to>
    <xdr:pic>
      <xdr:nvPicPr>
        <xdr:cNvPr id="6" name="Imagen 5">
          <a:extLst>
            <a:ext uri="{FF2B5EF4-FFF2-40B4-BE49-F238E27FC236}">
              <a16:creationId xmlns:a16="http://schemas.microsoft.com/office/drawing/2014/main" id="{0E107638-C1A1-4DC9-862F-0FD41C6DF9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8036" y="345282"/>
          <a:ext cx="2217737" cy="450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26988</xdr:colOff>
      <xdr:row>0</xdr:row>
      <xdr:rowOff>294481</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A520CF49-2105-44C0-9E5D-120C14FEDC66}"/>
            </a:ext>
          </a:extLst>
        </xdr:cNvPr>
        <xdr:cNvGrpSpPr/>
      </xdr:nvGrpSpPr>
      <xdr:grpSpPr>
        <a:xfrm>
          <a:off x="211138" y="297656"/>
          <a:ext cx="2329654" cy="365920"/>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E180B1C5-3615-4612-B65A-11E6F64B0124}"/>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832C3196-33B5-4510-9E2C-BF7DF5555CD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207973</xdr:colOff>
      <xdr:row>0</xdr:row>
      <xdr:rowOff>345282</xdr:rowOff>
    </xdr:from>
    <xdr:to>
      <xdr:col>6</xdr:col>
      <xdr:colOff>1173967</xdr:colOff>
      <xdr:row>1</xdr:row>
      <xdr:rowOff>164758</xdr:rowOff>
    </xdr:to>
    <xdr:pic>
      <xdr:nvPicPr>
        <xdr:cNvPr id="6" name="Imagen 5">
          <a:extLst>
            <a:ext uri="{FF2B5EF4-FFF2-40B4-BE49-F238E27FC236}">
              <a16:creationId xmlns:a16="http://schemas.microsoft.com/office/drawing/2014/main" id="{F13D36B9-3D6B-471E-956C-67704EEF6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42798" y="345282"/>
          <a:ext cx="2220119" cy="44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5BB91707-6E5C-4DEA-84CF-5AA743E6C932}"/>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DD3CEF1B-00DB-4F3C-9BDE-A3282070029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1A34531C-4BAC-4F91-9EFB-DD8AA017FF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282530</xdr:colOff>
      <xdr:row>0</xdr:row>
      <xdr:rowOff>345282</xdr:rowOff>
    </xdr:from>
    <xdr:to>
      <xdr:col>18</xdr:col>
      <xdr:colOff>31705</xdr:colOff>
      <xdr:row>1</xdr:row>
      <xdr:rowOff>164758</xdr:rowOff>
    </xdr:to>
    <xdr:pic>
      <xdr:nvPicPr>
        <xdr:cNvPr id="6" name="Imagen 5">
          <a:extLst>
            <a:ext uri="{FF2B5EF4-FFF2-40B4-BE49-F238E27FC236}">
              <a16:creationId xmlns:a16="http://schemas.microsoft.com/office/drawing/2014/main" id="{ED09DF23-A711-4CA9-8FC8-2DC3C208C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64186" y="345282"/>
          <a:ext cx="2205038" cy="44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30163</xdr:colOff>
      <xdr:row>0</xdr:row>
      <xdr:rowOff>297656</xdr:rowOff>
    </xdr:from>
    <xdr:to>
      <xdr:col>1</xdr:col>
      <xdr:colOff>2359817</xdr:colOff>
      <xdr:row>1</xdr:row>
      <xdr:rowOff>34926</xdr:rowOff>
    </xdr:to>
    <xdr:grpSp>
      <xdr:nvGrpSpPr>
        <xdr:cNvPr id="7" name="Grupo 6">
          <a:hlinkClick xmlns:r="http://schemas.openxmlformats.org/officeDocument/2006/relationships" r:id="rId2"/>
          <a:extLst>
            <a:ext uri="{FF2B5EF4-FFF2-40B4-BE49-F238E27FC236}">
              <a16:creationId xmlns:a16="http://schemas.microsoft.com/office/drawing/2014/main" id="{9F16731B-AEEB-4B00-8087-A59D7FB24E82}"/>
            </a:ext>
          </a:extLst>
        </xdr:cNvPr>
        <xdr:cNvGrpSpPr/>
      </xdr:nvGrpSpPr>
      <xdr:grpSpPr>
        <a:xfrm>
          <a:off x="207963" y="294481"/>
          <a:ext cx="2332829" cy="369095"/>
          <a:chOff x="285752" y="309562"/>
          <a:chExt cx="2345529" cy="377826"/>
        </a:xfrm>
      </xdr:grpSpPr>
      <xdr:sp macro="" textlink="">
        <xdr:nvSpPr>
          <xdr:cNvPr id="8" name="Rectángulo 7">
            <a:hlinkClick xmlns:r="http://schemas.openxmlformats.org/officeDocument/2006/relationships" r:id="rId2"/>
            <a:extLst>
              <a:ext uri="{FF2B5EF4-FFF2-40B4-BE49-F238E27FC236}">
                <a16:creationId xmlns:a16="http://schemas.microsoft.com/office/drawing/2014/main" id="{0654EDDB-B2EE-4198-AFDF-17847E926500}"/>
              </a:ext>
            </a:extLst>
          </xdr:cNvPr>
          <xdr:cNvSpPr/>
        </xdr:nvSpPr>
        <xdr:spPr>
          <a:xfrm>
            <a:off x="285752" y="309563"/>
            <a:ext cx="2345529" cy="377825"/>
          </a:xfrm>
          <a:prstGeom prst="rect">
            <a:avLst/>
          </a:prstGeom>
          <a:solidFill>
            <a:srgbClr val="00B0F0"/>
          </a:solidFill>
          <a:ln>
            <a:solidFill>
              <a:srgbClr val="00B0F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600" b="1" u="none" baseline="0"/>
              <a:t> VOLVER AL ÍNDICE</a:t>
            </a:r>
            <a:endParaRPr lang="es-ES" sz="1600" b="1" u="none"/>
          </a:p>
        </xdr:txBody>
      </xdr:sp>
      <xdr:pic>
        <xdr:nvPicPr>
          <xdr:cNvPr id="9" name="Gráfico 8" descr="Flecha lineal: vuelta en U horizontal contorno">
            <a:extLst>
              <a:ext uri="{FF2B5EF4-FFF2-40B4-BE49-F238E27FC236}">
                <a16:creationId xmlns:a16="http://schemas.microsoft.com/office/drawing/2014/main" id="{D7943CD1-B8CC-4A04-8E50-F137562EFAB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14564" y="309562"/>
            <a:ext cx="330994" cy="330994"/>
          </a:xfrm>
          <a:prstGeom prst="rect">
            <a:avLst/>
          </a:prstGeom>
        </xdr:spPr>
      </xdr:pic>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https://eccgc-my.sharepoint.com/9826/TANCA/Tanca-01/CREDIT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ccgc-my.sharepoint.com/9826/USU/Raquel/z_etiquetas%20archivadore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https://eccgc-my.sharepoint.com/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 val="AUX"/>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9AD8"/>
    <pageSetUpPr fitToPage="1"/>
  </sheetPr>
  <dimension ref="B1:Q38"/>
  <sheetViews>
    <sheetView showGridLines="0" tabSelected="1" zoomScaleNormal="100" workbookViewId="0"/>
  </sheetViews>
  <sheetFormatPr baseColWidth="10" defaultRowHeight="12.5"/>
  <cols>
    <col min="1" max="1" customWidth="true" style="290" width="3.81640625" collapsed="false"/>
    <col min="2" max="2" customWidth="true" style="290" width="2.26953125" collapsed="false"/>
    <col min="3" max="3" customWidth="true" style="290" width="37.54296875" collapsed="false"/>
    <col min="4" max="4" customWidth="true" style="290" width="8.453125" collapsed="false"/>
    <col min="5" max="5" customWidth="true" style="290" width="2.26953125" collapsed="false"/>
    <col min="6" max="6" customWidth="true" style="290" width="37.54296875" collapsed="false"/>
    <col min="7" max="7" customWidth="true" style="290" width="8.453125" collapsed="false"/>
    <col min="8" max="8" customWidth="true" style="290" width="2.26953125" collapsed="false"/>
    <col min="9" max="9" customWidth="true" style="290" width="37.54296875" collapsed="false"/>
    <col min="10" max="10" customWidth="true" style="290" width="8.453125" collapsed="false"/>
    <col min="11" max="11" customWidth="true" style="290" width="2.26953125" collapsed="false"/>
    <col min="12" max="12" customWidth="true" style="290" width="38.453125" collapsed="false"/>
    <col min="13" max="13" customWidth="true" style="290" width="8.453125" collapsed="false"/>
    <col min="14" max="14" customWidth="true" style="290" width="2.26953125" collapsed="false"/>
    <col min="15" max="257" style="290" width="10.81640625" collapsed="false"/>
    <col min="258" max="258" bestFit="true" customWidth="true" style="290" width="26.0" collapsed="false"/>
    <col min="259" max="260" style="290" width="10.81640625" collapsed="false"/>
    <col min="261" max="261" bestFit="true" customWidth="true" style="290" width="28.453125" collapsed="false"/>
    <col min="262" max="513" style="290" width="10.81640625" collapsed="false"/>
    <col min="514" max="514" bestFit="true" customWidth="true" style="290" width="26.0" collapsed="false"/>
    <col min="515" max="516" style="290" width="10.81640625" collapsed="false"/>
    <col min="517" max="517" bestFit="true" customWidth="true" style="290" width="28.453125" collapsed="false"/>
    <col min="518" max="769" style="290" width="10.81640625" collapsed="false"/>
    <col min="770" max="770" bestFit="true" customWidth="true" style="290" width="26.0" collapsed="false"/>
    <col min="771" max="772" style="290" width="10.81640625" collapsed="false"/>
    <col min="773" max="773" bestFit="true" customWidth="true" style="290" width="28.453125" collapsed="false"/>
    <col min="774" max="1025" style="290" width="10.81640625" collapsed="false"/>
    <col min="1026" max="1026" bestFit="true" customWidth="true" style="290" width="26.0" collapsed="false"/>
    <col min="1027" max="1028" style="290" width="10.81640625" collapsed="false"/>
    <col min="1029" max="1029" bestFit="true" customWidth="true" style="290" width="28.453125" collapsed="false"/>
    <col min="1030" max="1281" style="290" width="10.81640625" collapsed="false"/>
    <col min="1282" max="1282" bestFit="true" customWidth="true" style="290" width="26.0" collapsed="false"/>
    <col min="1283" max="1284" style="290" width="10.81640625" collapsed="false"/>
    <col min="1285" max="1285" bestFit="true" customWidth="true" style="290" width="28.453125" collapsed="false"/>
    <col min="1286" max="1537" style="290" width="10.81640625" collapsed="false"/>
    <col min="1538" max="1538" bestFit="true" customWidth="true" style="290" width="26.0" collapsed="false"/>
    <col min="1539" max="1540" style="290" width="10.81640625" collapsed="false"/>
    <col min="1541" max="1541" bestFit="true" customWidth="true" style="290" width="28.453125" collapsed="false"/>
    <col min="1542" max="1793" style="290" width="10.81640625" collapsed="false"/>
    <col min="1794" max="1794" bestFit="true" customWidth="true" style="290" width="26.0" collapsed="false"/>
    <col min="1795" max="1796" style="290" width="10.81640625" collapsed="false"/>
    <col min="1797" max="1797" bestFit="true" customWidth="true" style="290" width="28.453125" collapsed="false"/>
    <col min="1798" max="2049" style="290" width="10.81640625" collapsed="false"/>
    <col min="2050" max="2050" bestFit="true" customWidth="true" style="290" width="26.0" collapsed="false"/>
    <col min="2051" max="2052" style="290" width="10.81640625" collapsed="false"/>
    <col min="2053" max="2053" bestFit="true" customWidth="true" style="290" width="28.453125" collapsed="false"/>
    <col min="2054" max="2305" style="290" width="10.81640625" collapsed="false"/>
    <col min="2306" max="2306" bestFit="true" customWidth="true" style="290" width="26.0" collapsed="false"/>
    <col min="2307" max="2308" style="290" width="10.81640625" collapsed="false"/>
    <col min="2309" max="2309" bestFit="true" customWidth="true" style="290" width="28.453125" collapsed="false"/>
    <col min="2310" max="2561" style="290" width="10.81640625" collapsed="false"/>
    <col min="2562" max="2562" bestFit="true" customWidth="true" style="290" width="26.0" collapsed="false"/>
    <col min="2563" max="2564" style="290" width="10.81640625" collapsed="false"/>
    <col min="2565" max="2565" bestFit="true" customWidth="true" style="290" width="28.453125" collapsed="false"/>
    <col min="2566" max="2817" style="290" width="10.81640625" collapsed="false"/>
    <col min="2818" max="2818" bestFit="true" customWidth="true" style="290" width="26.0" collapsed="false"/>
    <col min="2819" max="2820" style="290" width="10.81640625" collapsed="false"/>
    <col min="2821" max="2821" bestFit="true" customWidth="true" style="290" width="28.453125" collapsed="false"/>
    <col min="2822" max="3073" style="290" width="10.81640625" collapsed="false"/>
    <col min="3074" max="3074" bestFit="true" customWidth="true" style="290" width="26.0" collapsed="false"/>
    <col min="3075" max="3076" style="290" width="10.81640625" collapsed="false"/>
    <col min="3077" max="3077" bestFit="true" customWidth="true" style="290" width="28.453125" collapsed="false"/>
    <col min="3078" max="3329" style="290" width="10.81640625" collapsed="false"/>
    <col min="3330" max="3330" bestFit="true" customWidth="true" style="290" width="26.0" collapsed="false"/>
    <col min="3331" max="3332" style="290" width="10.81640625" collapsed="false"/>
    <col min="3333" max="3333" bestFit="true" customWidth="true" style="290" width="28.453125" collapsed="false"/>
    <col min="3334" max="3585" style="290" width="10.81640625" collapsed="false"/>
    <col min="3586" max="3586" bestFit="true" customWidth="true" style="290" width="26.0" collapsed="false"/>
    <col min="3587" max="3588" style="290" width="10.81640625" collapsed="false"/>
    <col min="3589" max="3589" bestFit="true" customWidth="true" style="290" width="28.453125" collapsed="false"/>
    <col min="3590" max="3841" style="290" width="10.81640625" collapsed="false"/>
    <col min="3842" max="3842" bestFit="true" customWidth="true" style="290" width="26.0" collapsed="false"/>
    <col min="3843" max="3844" style="290" width="10.81640625" collapsed="false"/>
    <col min="3845" max="3845" bestFit="true" customWidth="true" style="290" width="28.453125" collapsed="false"/>
    <col min="3846" max="4097" style="290" width="10.81640625" collapsed="false"/>
    <col min="4098" max="4098" bestFit="true" customWidth="true" style="290" width="26.0" collapsed="false"/>
    <col min="4099" max="4100" style="290" width="10.81640625" collapsed="false"/>
    <col min="4101" max="4101" bestFit="true" customWidth="true" style="290" width="28.453125" collapsed="false"/>
    <col min="4102" max="4353" style="290" width="10.81640625" collapsed="false"/>
    <col min="4354" max="4354" bestFit="true" customWidth="true" style="290" width="26.0" collapsed="false"/>
    <col min="4355" max="4356" style="290" width="10.81640625" collapsed="false"/>
    <col min="4357" max="4357" bestFit="true" customWidth="true" style="290" width="28.453125" collapsed="false"/>
    <col min="4358" max="4609" style="290" width="10.81640625" collapsed="false"/>
    <col min="4610" max="4610" bestFit="true" customWidth="true" style="290" width="26.0" collapsed="false"/>
    <col min="4611" max="4612" style="290" width="10.81640625" collapsed="false"/>
    <col min="4613" max="4613" bestFit="true" customWidth="true" style="290" width="28.453125" collapsed="false"/>
    <col min="4614" max="4865" style="290" width="10.81640625" collapsed="false"/>
    <col min="4866" max="4866" bestFit="true" customWidth="true" style="290" width="26.0" collapsed="false"/>
    <col min="4867" max="4868" style="290" width="10.81640625" collapsed="false"/>
    <col min="4869" max="4869" bestFit="true" customWidth="true" style="290" width="28.453125" collapsed="false"/>
    <col min="4870" max="5121" style="290" width="10.81640625" collapsed="false"/>
    <col min="5122" max="5122" bestFit="true" customWidth="true" style="290" width="26.0" collapsed="false"/>
    <col min="5123" max="5124" style="290" width="10.81640625" collapsed="false"/>
    <col min="5125" max="5125" bestFit="true" customWidth="true" style="290" width="28.453125" collapsed="false"/>
    <col min="5126" max="5377" style="290" width="10.81640625" collapsed="false"/>
    <col min="5378" max="5378" bestFit="true" customWidth="true" style="290" width="26.0" collapsed="false"/>
    <col min="5379" max="5380" style="290" width="10.81640625" collapsed="false"/>
    <col min="5381" max="5381" bestFit="true" customWidth="true" style="290" width="28.453125" collapsed="false"/>
    <col min="5382" max="5633" style="290" width="10.81640625" collapsed="false"/>
    <col min="5634" max="5634" bestFit="true" customWidth="true" style="290" width="26.0" collapsed="false"/>
    <col min="5635" max="5636" style="290" width="10.81640625" collapsed="false"/>
    <col min="5637" max="5637" bestFit="true" customWidth="true" style="290" width="28.453125" collapsed="false"/>
    <col min="5638" max="5889" style="290" width="10.81640625" collapsed="false"/>
    <col min="5890" max="5890" bestFit="true" customWidth="true" style="290" width="26.0" collapsed="false"/>
    <col min="5891" max="5892" style="290" width="10.81640625" collapsed="false"/>
    <col min="5893" max="5893" bestFit="true" customWidth="true" style="290" width="28.453125" collapsed="false"/>
    <col min="5894" max="6145" style="290" width="10.81640625" collapsed="false"/>
    <col min="6146" max="6146" bestFit="true" customWidth="true" style="290" width="26.0" collapsed="false"/>
    <col min="6147" max="6148" style="290" width="10.81640625" collapsed="false"/>
    <col min="6149" max="6149" bestFit="true" customWidth="true" style="290" width="28.453125" collapsed="false"/>
    <col min="6150" max="6401" style="290" width="10.81640625" collapsed="false"/>
    <col min="6402" max="6402" bestFit="true" customWidth="true" style="290" width="26.0" collapsed="false"/>
    <col min="6403" max="6404" style="290" width="10.81640625" collapsed="false"/>
    <col min="6405" max="6405" bestFit="true" customWidth="true" style="290" width="28.453125" collapsed="false"/>
    <col min="6406" max="6657" style="290" width="10.81640625" collapsed="false"/>
    <col min="6658" max="6658" bestFit="true" customWidth="true" style="290" width="26.0" collapsed="false"/>
    <col min="6659" max="6660" style="290" width="10.81640625" collapsed="false"/>
    <col min="6661" max="6661" bestFit="true" customWidth="true" style="290" width="28.453125" collapsed="false"/>
    <col min="6662" max="6913" style="290" width="10.81640625" collapsed="false"/>
    <col min="6914" max="6914" bestFit="true" customWidth="true" style="290" width="26.0" collapsed="false"/>
    <col min="6915" max="6916" style="290" width="10.81640625" collapsed="false"/>
    <col min="6917" max="6917" bestFit="true" customWidth="true" style="290" width="28.453125" collapsed="false"/>
    <col min="6918" max="7169" style="290" width="10.81640625" collapsed="false"/>
    <col min="7170" max="7170" bestFit="true" customWidth="true" style="290" width="26.0" collapsed="false"/>
    <col min="7171" max="7172" style="290" width="10.81640625" collapsed="false"/>
    <col min="7173" max="7173" bestFit="true" customWidth="true" style="290" width="28.453125" collapsed="false"/>
    <col min="7174" max="7425" style="290" width="10.81640625" collapsed="false"/>
    <col min="7426" max="7426" bestFit="true" customWidth="true" style="290" width="26.0" collapsed="false"/>
    <col min="7427" max="7428" style="290" width="10.81640625" collapsed="false"/>
    <col min="7429" max="7429" bestFit="true" customWidth="true" style="290" width="28.453125" collapsed="false"/>
    <col min="7430" max="7681" style="290" width="10.81640625" collapsed="false"/>
    <col min="7682" max="7682" bestFit="true" customWidth="true" style="290" width="26.0" collapsed="false"/>
    <col min="7683" max="7684" style="290" width="10.81640625" collapsed="false"/>
    <col min="7685" max="7685" bestFit="true" customWidth="true" style="290" width="28.453125" collapsed="false"/>
    <col min="7686" max="7937" style="290" width="10.81640625" collapsed="false"/>
    <col min="7938" max="7938" bestFit="true" customWidth="true" style="290" width="26.0" collapsed="false"/>
    <col min="7939" max="7940" style="290" width="10.81640625" collapsed="false"/>
    <col min="7941" max="7941" bestFit="true" customWidth="true" style="290" width="28.453125" collapsed="false"/>
    <col min="7942" max="8193" style="290" width="10.81640625" collapsed="false"/>
    <col min="8194" max="8194" bestFit="true" customWidth="true" style="290" width="26.0" collapsed="false"/>
    <col min="8195" max="8196" style="290" width="10.81640625" collapsed="false"/>
    <col min="8197" max="8197" bestFit="true" customWidth="true" style="290" width="28.453125" collapsed="false"/>
    <col min="8198" max="8449" style="290" width="10.81640625" collapsed="false"/>
    <col min="8450" max="8450" bestFit="true" customWidth="true" style="290" width="26.0" collapsed="false"/>
    <col min="8451" max="8452" style="290" width="10.81640625" collapsed="false"/>
    <col min="8453" max="8453" bestFit="true" customWidth="true" style="290" width="28.453125" collapsed="false"/>
    <col min="8454" max="8705" style="290" width="10.81640625" collapsed="false"/>
    <col min="8706" max="8706" bestFit="true" customWidth="true" style="290" width="26.0" collapsed="false"/>
    <col min="8707" max="8708" style="290" width="10.81640625" collapsed="false"/>
    <col min="8709" max="8709" bestFit="true" customWidth="true" style="290" width="28.453125" collapsed="false"/>
    <col min="8710" max="8961" style="290" width="10.81640625" collapsed="false"/>
    <col min="8962" max="8962" bestFit="true" customWidth="true" style="290" width="26.0" collapsed="false"/>
    <col min="8963" max="8964" style="290" width="10.81640625" collapsed="false"/>
    <col min="8965" max="8965" bestFit="true" customWidth="true" style="290" width="28.453125" collapsed="false"/>
    <col min="8966" max="9217" style="290" width="10.81640625" collapsed="false"/>
    <col min="9218" max="9218" bestFit="true" customWidth="true" style="290" width="26.0" collapsed="false"/>
    <col min="9219" max="9220" style="290" width="10.81640625" collapsed="false"/>
    <col min="9221" max="9221" bestFit="true" customWidth="true" style="290" width="28.453125" collapsed="false"/>
    <col min="9222" max="9473" style="290" width="10.81640625" collapsed="false"/>
    <col min="9474" max="9474" bestFit="true" customWidth="true" style="290" width="26.0" collapsed="false"/>
    <col min="9475" max="9476" style="290" width="10.81640625" collapsed="false"/>
    <col min="9477" max="9477" bestFit="true" customWidth="true" style="290" width="28.453125" collapsed="false"/>
    <col min="9478" max="9729" style="290" width="10.81640625" collapsed="false"/>
    <col min="9730" max="9730" bestFit="true" customWidth="true" style="290" width="26.0" collapsed="false"/>
    <col min="9731" max="9732" style="290" width="10.81640625" collapsed="false"/>
    <col min="9733" max="9733" bestFit="true" customWidth="true" style="290" width="28.453125" collapsed="false"/>
    <col min="9734" max="9985" style="290" width="10.81640625" collapsed="false"/>
    <col min="9986" max="9986" bestFit="true" customWidth="true" style="290" width="26.0" collapsed="false"/>
    <col min="9987" max="9988" style="290" width="10.81640625" collapsed="false"/>
    <col min="9989" max="9989" bestFit="true" customWidth="true" style="290" width="28.453125" collapsed="false"/>
    <col min="9990" max="10241" style="290" width="10.81640625" collapsed="false"/>
    <col min="10242" max="10242" bestFit="true" customWidth="true" style="290" width="26.0" collapsed="false"/>
    <col min="10243" max="10244" style="290" width="10.81640625" collapsed="false"/>
    <col min="10245" max="10245" bestFit="true" customWidth="true" style="290" width="28.453125" collapsed="false"/>
    <col min="10246" max="10497" style="290" width="10.81640625" collapsed="false"/>
    <col min="10498" max="10498" bestFit="true" customWidth="true" style="290" width="26.0" collapsed="false"/>
    <col min="10499" max="10500" style="290" width="10.81640625" collapsed="false"/>
    <col min="10501" max="10501" bestFit="true" customWidth="true" style="290" width="28.453125" collapsed="false"/>
    <col min="10502" max="10753" style="290" width="10.81640625" collapsed="false"/>
    <col min="10754" max="10754" bestFit="true" customWidth="true" style="290" width="26.0" collapsed="false"/>
    <col min="10755" max="10756" style="290" width="10.81640625" collapsed="false"/>
    <col min="10757" max="10757" bestFit="true" customWidth="true" style="290" width="28.453125" collapsed="false"/>
    <col min="10758" max="11009" style="290" width="10.81640625" collapsed="false"/>
    <col min="11010" max="11010" bestFit="true" customWidth="true" style="290" width="26.0" collapsed="false"/>
    <col min="11011" max="11012" style="290" width="10.81640625" collapsed="false"/>
    <col min="11013" max="11013" bestFit="true" customWidth="true" style="290" width="28.453125" collapsed="false"/>
    <col min="11014" max="11265" style="290" width="10.81640625" collapsed="false"/>
    <col min="11266" max="11266" bestFit="true" customWidth="true" style="290" width="26.0" collapsed="false"/>
    <col min="11267" max="11268" style="290" width="10.81640625" collapsed="false"/>
    <col min="11269" max="11269" bestFit="true" customWidth="true" style="290" width="28.453125" collapsed="false"/>
    <col min="11270" max="11521" style="290" width="10.81640625" collapsed="false"/>
    <col min="11522" max="11522" bestFit="true" customWidth="true" style="290" width="26.0" collapsed="false"/>
    <col min="11523" max="11524" style="290" width="10.81640625" collapsed="false"/>
    <col min="11525" max="11525" bestFit="true" customWidth="true" style="290" width="28.453125" collapsed="false"/>
    <col min="11526" max="11777" style="290" width="10.81640625" collapsed="false"/>
    <col min="11778" max="11778" bestFit="true" customWidth="true" style="290" width="26.0" collapsed="false"/>
    <col min="11779" max="11780" style="290" width="10.81640625" collapsed="false"/>
    <col min="11781" max="11781" bestFit="true" customWidth="true" style="290" width="28.453125" collapsed="false"/>
    <col min="11782" max="12033" style="290" width="10.81640625" collapsed="false"/>
    <col min="12034" max="12034" bestFit="true" customWidth="true" style="290" width="26.0" collapsed="false"/>
    <col min="12035" max="12036" style="290" width="10.81640625" collapsed="false"/>
    <col min="12037" max="12037" bestFit="true" customWidth="true" style="290" width="28.453125" collapsed="false"/>
    <col min="12038" max="12289" style="290" width="10.81640625" collapsed="false"/>
    <col min="12290" max="12290" bestFit="true" customWidth="true" style="290" width="26.0" collapsed="false"/>
    <col min="12291" max="12292" style="290" width="10.81640625" collapsed="false"/>
    <col min="12293" max="12293" bestFit="true" customWidth="true" style="290" width="28.453125" collapsed="false"/>
    <col min="12294" max="12545" style="290" width="10.81640625" collapsed="false"/>
    <col min="12546" max="12546" bestFit="true" customWidth="true" style="290" width="26.0" collapsed="false"/>
    <col min="12547" max="12548" style="290" width="10.81640625" collapsed="false"/>
    <col min="12549" max="12549" bestFit="true" customWidth="true" style="290" width="28.453125" collapsed="false"/>
    <col min="12550" max="12801" style="290" width="10.81640625" collapsed="false"/>
    <col min="12802" max="12802" bestFit="true" customWidth="true" style="290" width="26.0" collapsed="false"/>
    <col min="12803" max="12804" style="290" width="10.81640625" collapsed="false"/>
    <col min="12805" max="12805" bestFit="true" customWidth="true" style="290" width="28.453125" collapsed="false"/>
    <col min="12806" max="13057" style="290" width="10.81640625" collapsed="false"/>
    <col min="13058" max="13058" bestFit="true" customWidth="true" style="290" width="26.0" collapsed="false"/>
    <col min="13059" max="13060" style="290" width="10.81640625" collapsed="false"/>
    <col min="13061" max="13061" bestFit="true" customWidth="true" style="290" width="28.453125" collapsed="false"/>
    <col min="13062" max="13313" style="290" width="10.81640625" collapsed="false"/>
    <col min="13314" max="13314" bestFit="true" customWidth="true" style="290" width="26.0" collapsed="false"/>
    <col min="13315" max="13316" style="290" width="10.81640625" collapsed="false"/>
    <col min="13317" max="13317" bestFit="true" customWidth="true" style="290" width="28.453125" collapsed="false"/>
    <col min="13318" max="13569" style="290" width="10.81640625" collapsed="false"/>
    <col min="13570" max="13570" bestFit="true" customWidth="true" style="290" width="26.0" collapsed="false"/>
    <col min="13571" max="13572" style="290" width="10.81640625" collapsed="false"/>
    <col min="13573" max="13573" bestFit="true" customWidth="true" style="290" width="28.453125" collapsed="false"/>
    <col min="13574" max="13825" style="290" width="10.81640625" collapsed="false"/>
    <col min="13826" max="13826" bestFit="true" customWidth="true" style="290" width="26.0" collapsed="false"/>
    <col min="13827" max="13828" style="290" width="10.81640625" collapsed="false"/>
    <col min="13829" max="13829" bestFit="true" customWidth="true" style="290" width="28.453125" collapsed="false"/>
    <col min="13830" max="14081" style="290" width="10.81640625" collapsed="false"/>
    <col min="14082" max="14082" bestFit="true" customWidth="true" style="290" width="26.0" collapsed="false"/>
    <col min="14083" max="14084" style="290" width="10.81640625" collapsed="false"/>
    <col min="14085" max="14085" bestFit="true" customWidth="true" style="290" width="28.453125" collapsed="false"/>
    <col min="14086" max="14337" style="290" width="10.81640625" collapsed="false"/>
    <col min="14338" max="14338" bestFit="true" customWidth="true" style="290" width="26.0" collapsed="false"/>
    <col min="14339" max="14340" style="290" width="10.81640625" collapsed="false"/>
    <col min="14341" max="14341" bestFit="true" customWidth="true" style="290" width="28.453125" collapsed="false"/>
    <col min="14342" max="14593" style="290" width="10.81640625" collapsed="false"/>
    <col min="14594" max="14594" bestFit="true" customWidth="true" style="290" width="26.0" collapsed="false"/>
    <col min="14595" max="14596" style="290" width="10.81640625" collapsed="false"/>
    <col min="14597" max="14597" bestFit="true" customWidth="true" style="290" width="28.453125" collapsed="false"/>
    <col min="14598" max="14849" style="290" width="10.81640625" collapsed="false"/>
    <col min="14850" max="14850" bestFit="true" customWidth="true" style="290" width="26.0" collapsed="false"/>
    <col min="14851" max="14852" style="290" width="10.81640625" collapsed="false"/>
    <col min="14853" max="14853" bestFit="true" customWidth="true" style="290" width="28.453125" collapsed="false"/>
    <col min="14854" max="15105" style="290" width="10.81640625" collapsed="false"/>
    <col min="15106" max="15106" bestFit="true" customWidth="true" style="290" width="26.0" collapsed="false"/>
    <col min="15107" max="15108" style="290" width="10.81640625" collapsed="false"/>
    <col min="15109" max="15109" bestFit="true" customWidth="true" style="290" width="28.453125" collapsed="false"/>
    <col min="15110" max="15361" style="290" width="10.81640625" collapsed="false"/>
    <col min="15362" max="15362" bestFit="true" customWidth="true" style="290" width="26.0" collapsed="false"/>
    <col min="15363" max="15364" style="290" width="10.81640625" collapsed="false"/>
    <col min="15365" max="15365" bestFit="true" customWidth="true" style="290" width="28.453125" collapsed="false"/>
    <col min="15366" max="15617" style="290" width="10.81640625" collapsed="false"/>
    <col min="15618" max="15618" bestFit="true" customWidth="true" style="290" width="26.0" collapsed="false"/>
    <col min="15619" max="15620" style="290" width="10.81640625" collapsed="false"/>
    <col min="15621" max="15621" bestFit="true" customWidth="true" style="290" width="28.453125" collapsed="false"/>
    <col min="15622" max="15873" style="290" width="10.81640625" collapsed="false"/>
    <col min="15874" max="15874" bestFit="true" customWidth="true" style="290" width="26.0" collapsed="false"/>
    <col min="15875" max="15876" style="290" width="10.81640625" collapsed="false"/>
    <col min="15877" max="15877" bestFit="true" customWidth="true" style="290" width="28.453125" collapsed="false"/>
    <col min="15878" max="16129" style="290" width="10.81640625" collapsed="false"/>
    <col min="16130" max="16130" bestFit="true" customWidth="true" style="290" width="26.0" collapsed="false"/>
    <col min="16131" max="16132" style="290" width="10.81640625" collapsed="false"/>
    <col min="16133" max="16133" bestFit="true" customWidth="true" style="290" width="28.453125" collapsed="false"/>
    <col min="16134" max="16381" style="290" width="10.81640625" collapsed="false"/>
    <col min="16382" max="16384" customWidth="true" style="290" width="10.81640625" collapsed="false"/>
  </cols>
  <sheetData>
    <row r="1" spans="2:14" ht="13" thickBot="1"/>
    <row r="2" spans="2:14">
      <c r="B2" s="302"/>
      <c r="C2" s="303"/>
      <c r="D2" s="303"/>
      <c r="E2" s="303"/>
      <c r="F2" s="303"/>
      <c r="G2" s="303"/>
      <c r="H2" s="303"/>
      <c r="I2" s="303"/>
      <c r="J2" s="303"/>
      <c r="K2" s="303"/>
      <c r="L2" s="303"/>
      <c r="M2" s="303"/>
      <c r="N2" s="304"/>
    </row>
    <row r="3" spans="2:14" s="98" customFormat="1" ht="31">
      <c r="B3" s="305"/>
      <c r="C3" s="298" t="s">
        <v>23</v>
      </c>
      <c r="D3" s="298"/>
      <c r="E3" s="291"/>
      <c r="F3" s="291"/>
      <c r="G3" s="291"/>
      <c r="H3" s="291"/>
      <c r="I3" s="291"/>
      <c r="J3" s="291"/>
      <c r="K3" s="291"/>
      <c r="L3" s="291"/>
      <c r="M3" s="291"/>
      <c r="N3" s="306"/>
    </row>
    <row r="4" spans="2:14" s="286" customFormat="1" ht="23.5">
      <c r="B4" s="307"/>
      <c r="C4" s="297" t="s">
        <v>438</v>
      </c>
      <c r="D4" s="297"/>
      <c r="E4" s="292"/>
      <c r="F4" s="292"/>
      <c r="G4" s="292"/>
      <c r="H4" s="292"/>
      <c r="I4" s="292"/>
      <c r="J4" s="292"/>
      <c r="K4" s="292"/>
      <c r="L4" s="292"/>
      <c r="M4" s="292"/>
      <c r="N4" s="308"/>
    </row>
    <row r="5" spans="2:14" ht="15.5">
      <c r="B5" s="309"/>
      <c r="C5" s="330" t="s">
        <v>25</v>
      </c>
      <c r="D5" s="310"/>
      <c r="E5" s="293"/>
      <c r="F5" s="293"/>
      <c r="G5" s="293"/>
      <c r="H5" s="293"/>
      <c r="I5" s="293"/>
      <c r="J5" s="293"/>
      <c r="K5" s="293"/>
      <c r="L5" s="293"/>
      <c r="M5" s="293"/>
      <c r="N5" s="311"/>
    </row>
    <row r="6" spans="2:14">
      <c r="B6" s="309"/>
      <c r="C6" s="312" t="s">
        <v>9</v>
      </c>
      <c r="D6" s="312"/>
      <c r="E6" s="293"/>
      <c r="F6" s="293"/>
      <c r="G6" s="293"/>
      <c r="H6" s="293"/>
      <c r="I6" s="293"/>
      <c r="J6" s="293"/>
      <c r="K6" s="293"/>
      <c r="L6" s="293"/>
      <c r="M6" s="293"/>
      <c r="N6" s="311"/>
    </row>
    <row r="7" spans="2:14">
      <c r="B7" s="309"/>
      <c r="C7" s="313" t="s">
        <v>21</v>
      </c>
      <c r="D7" s="313"/>
      <c r="E7" s="293"/>
      <c r="F7" s="293"/>
      <c r="G7" s="293"/>
      <c r="H7" s="293"/>
      <c r="I7" s="293"/>
      <c r="J7" s="293"/>
      <c r="K7" s="293"/>
      <c r="L7" s="293"/>
      <c r="M7" s="293"/>
      <c r="N7" s="311"/>
    </row>
    <row r="8" spans="2:14" ht="13">
      <c r="B8" s="309"/>
      <c r="C8" s="294"/>
      <c r="D8" s="294"/>
      <c r="E8" s="293"/>
      <c r="F8" s="293"/>
      <c r="G8" s="293"/>
      <c r="H8" s="293"/>
      <c r="I8" s="293"/>
      <c r="J8" s="293"/>
      <c r="K8" s="293"/>
      <c r="L8" s="293"/>
      <c r="M8" s="293"/>
      <c r="N8" s="311"/>
    </row>
    <row r="9" spans="2:14" ht="41.25" customHeight="1">
      <c r="B9" s="314"/>
      <c r="C9" s="300" t="s">
        <v>32</v>
      </c>
      <c r="D9" s="323"/>
      <c r="E9" s="321"/>
      <c r="F9" s="322" t="s">
        <v>24</v>
      </c>
      <c r="G9" s="323"/>
      <c r="H9" s="321"/>
      <c r="I9" s="322" t="s">
        <v>40</v>
      </c>
      <c r="J9" s="324"/>
      <c r="K9" s="321"/>
      <c r="L9" s="322" t="s">
        <v>44</v>
      </c>
      <c r="M9" s="324"/>
      <c r="N9" s="356"/>
    </row>
    <row r="10" spans="2:14" ht="17.5">
      <c r="B10" s="315"/>
      <c r="C10" s="295"/>
      <c r="D10" s="295"/>
      <c r="E10" s="295"/>
      <c r="F10" s="295"/>
      <c r="G10" s="295"/>
      <c r="H10" s="295"/>
      <c r="I10" s="295"/>
      <c r="J10" s="295"/>
      <c r="K10" s="295"/>
      <c r="L10" s="333"/>
      <c r="M10" s="333"/>
      <c r="N10" s="357"/>
    </row>
    <row r="11" spans="2:14" ht="19.5">
      <c r="B11" s="315"/>
      <c r="C11" s="334" t="s">
        <v>36</v>
      </c>
      <c r="D11" s="316"/>
      <c r="E11" s="301"/>
      <c r="F11" s="334" t="s">
        <v>124</v>
      </c>
      <c r="G11" s="334"/>
      <c r="H11" s="301"/>
      <c r="I11" s="334" t="s">
        <v>60</v>
      </c>
      <c r="J11" s="316"/>
      <c r="K11" s="301"/>
      <c r="L11" s="334" t="s">
        <v>142</v>
      </c>
      <c r="M11" s="331"/>
      <c r="N11" s="358"/>
    </row>
    <row r="12" spans="2:14" ht="19.5">
      <c r="B12" s="315"/>
      <c r="C12" s="293"/>
      <c r="D12" s="293"/>
      <c r="E12" s="301"/>
      <c r="F12" s="334" t="s">
        <v>37</v>
      </c>
      <c r="G12" s="334"/>
      <c r="H12" s="301"/>
      <c r="I12" s="334" t="s">
        <v>59</v>
      </c>
      <c r="J12" s="316"/>
      <c r="K12" s="301"/>
      <c r="L12" s="334" t="s">
        <v>61</v>
      </c>
      <c r="M12" s="331"/>
      <c r="N12" s="358"/>
    </row>
    <row r="13" spans="2:14" ht="19.5">
      <c r="B13" s="315"/>
      <c r="C13" s="293"/>
      <c r="D13" s="293"/>
      <c r="E13" s="301"/>
      <c r="F13" s="334" t="s">
        <v>125</v>
      </c>
      <c r="G13" s="334"/>
      <c r="H13" s="301"/>
      <c r="I13" s="334" t="s">
        <v>41</v>
      </c>
      <c r="J13" s="316"/>
      <c r="K13" s="301"/>
      <c r="L13" s="334" t="s">
        <v>62</v>
      </c>
      <c r="M13" s="331"/>
      <c r="N13" s="358"/>
    </row>
    <row r="14" spans="2:14" ht="19.5">
      <c r="B14" s="315"/>
      <c r="C14" s="293"/>
      <c r="D14" s="293"/>
      <c r="E14" s="301"/>
      <c r="F14" s="334" t="s">
        <v>47</v>
      </c>
      <c r="G14" s="334"/>
      <c r="H14" s="301"/>
      <c r="I14" s="334" t="s">
        <v>58</v>
      </c>
      <c r="J14" s="316"/>
      <c r="K14" s="301"/>
      <c r="L14" s="334" t="s">
        <v>63</v>
      </c>
      <c r="M14" s="331"/>
      <c r="N14" s="358"/>
    </row>
    <row r="15" spans="2:14" ht="19.5">
      <c r="B15" s="315"/>
      <c r="C15" s="301"/>
      <c r="D15" s="301"/>
      <c r="E15" s="301"/>
      <c r="F15" s="334" t="s">
        <v>48</v>
      </c>
      <c r="G15" s="334"/>
      <c r="H15" s="301"/>
      <c r="I15" s="334" t="s">
        <v>42</v>
      </c>
      <c r="J15" s="316"/>
      <c r="K15" s="301"/>
      <c r="L15" s="334" t="s">
        <v>45</v>
      </c>
      <c r="M15" s="331"/>
      <c r="N15" s="358"/>
    </row>
    <row r="16" spans="2:14" ht="19.5">
      <c r="B16" s="315"/>
      <c r="C16" s="301"/>
      <c r="D16" s="301"/>
      <c r="E16" s="301"/>
      <c r="F16" s="334" t="s">
        <v>49</v>
      </c>
      <c r="G16" s="334"/>
      <c r="H16" s="301"/>
      <c r="I16" s="334" t="s">
        <v>57</v>
      </c>
      <c r="J16" s="316"/>
      <c r="K16" s="301"/>
      <c r="L16" s="334" t="s">
        <v>46</v>
      </c>
      <c r="M16" s="331"/>
      <c r="N16" s="358"/>
    </row>
    <row r="17" spans="2:17" ht="19.5">
      <c r="B17" s="315"/>
      <c r="C17" s="301"/>
      <c r="D17" s="301"/>
      <c r="E17" s="301"/>
      <c r="F17" s="334" t="s">
        <v>50</v>
      </c>
      <c r="G17" s="334"/>
      <c r="H17" s="301"/>
      <c r="I17" s="334" t="s">
        <v>56</v>
      </c>
      <c r="J17" s="316"/>
      <c r="K17" s="301"/>
      <c r="L17" s="334" t="s">
        <v>64</v>
      </c>
      <c r="M17" s="331"/>
      <c r="N17" s="358"/>
    </row>
    <row r="18" spans="2:17" ht="19.5">
      <c r="B18" s="315"/>
      <c r="C18" s="301"/>
      <c r="D18" s="301"/>
      <c r="E18" s="301"/>
      <c r="F18" s="334" t="s">
        <v>55</v>
      </c>
      <c r="G18" s="334"/>
      <c r="H18" s="301"/>
      <c r="I18" s="334" t="s">
        <v>43</v>
      </c>
      <c r="J18" s="316"/>
      <c r="K18" s="301"/>
      <c r="L18" s="334" t="s">
        <v>65</v>
      </c>
      <c r="M18" s="331"/>
      <c r="N18" s="358"/>
    </row>
    <row r="19" spans="2:17" ht="19.5">
      <c r="B19" s="315"/>
      <c r="C19" s="301"/>
      <c r="D19" s="301"/>
      <c r="E19" s="301"/>
      <c r="F19" s="334" t="s">
        <v>54</v>
      </c>
      <c r="G19" s="334"/>
      <c r="H19" s="301"/>
      <c r="I19" s="332"/>
      <c r="J19" s="301"/>
      <c r="K19" s="301"/>
      <c r="L19" s="332"/>
      <c r="M19" s="332"/>
      <c r="N19" s="358"/>
    </row>
    <row r="20" spans="2:17" ht="19.5">
      <c r="B20" s="315"/>
      <c r="C20" s="301"/>
      <c r="D20" s="301"/>
      <c r="E20" s="301"/>
      <c r="F20" s="334" t="s">
        <v>53</v>
      </c>
      <c r="G20" s="334"/>
      <c r="H20" s="301"/>
      <c r="I20" s="332"/>
      <c r="J20" s="301"/>
      <c r="K20" s="301"/>
      <c r="L20" s="332"/>
      <c r="M20" s="332"/>
      <c r="N20" s="358"/>
    </row>
    <row r="21" spans="2:17" ht="19.5">
      <c r="B21" s="315"/>
      <c r="C21" s="301"/>
      <c r="D21" s="301"/>
      <c r="E21" s="301"/>
      <c r="F21" s="334" t="s">
        <v>38</v>
      </c>
      <c r="G21" s="334"/>
      <c r="H21" s="301"/>
      <c r="I21" s="301"/>
      <c r="J21" s="301"/>
      <c r="K21" s="301"/>
      <c r="L21" s="332"/>
      <c r="M21" s="332"/>
      <c r="N21" s="358"/>
    </row>
    <row r="22" spans="2:17" ht="19.5">
      <c r="B22" s="315"/>
      <c r="C22" s="301"/>
      <c r="D22" s="301"/>
      <c r="E22" s="301"/>
      <c r="F22" s="334" t="s">
        <v>52</v>
      </c>
      <c r="G22" s="334"/>
      <c r="H22" s="301"/>
      <c r="I22" s="301"/>
      <c r="J22" s="301"/>
      <c r="K22" s="301"/>
      <c r="L22" s="332"/>
      <c r="M22" s="332"/>
      <c r="N22" s="358"/>
      <c r="P22" s="352"/>
      <c r="Q22" s="287"/>
    </row>
    <row r="23" spans="2:17" ht="19.5">
      <c r="B23" s="315"/>
      <c r="C23" s="301"/>
      <c r="D23" s="301"/>
      <c r="E23" s="301"/>
      <c r="F23" s="334" t="s">
        <v>39</v>
      </c>
      <c r="G23" s="334"/>
      <c r="H23" s="301"/>
      <c r="I23" s="301"/>
      <c r="J23" s="301"/>
      <c r="K23" s="301"/>
      <c r="L23" s="301"/>
      <c r="M23" s="301"/>
      <c r="N23" s="359"/>
      <c r="Q23" s="296"/>
    </row>
    <row r="24" spans="2:17" ht="19.5">
      <c r="B24" s="315"/>
      <c r="C24" s="301"/>
      <c r="D24" s="301"/>
      <c r="E24" s="301"/>
      <c r="F24" s="334" t="s">
        <v>51</v>
      </c>
      <c r="G24" s="334"/>
      <c r="H24" s="301"/>
      <c r="I24" s="301"/>
      <c r="J24" s="301"/>
      <c r="K24" s="301"/>
      <c r="L24" s="301"/>
      <c r="M24" s="301"/>
      <c r="N24" s="359"/>
      <c r="Q24" s="288"/>
    </row>
    <row r="25" spans="2:17" ht="21.5" thickBot="1">
      <c r="B25" s="317"/>
      <c r="C25" s="318"/>
      <c r="D25" s="318"/>
      <c r="E25" s="318"/>
      <c r="F25" s="318"/>
      <c r="G25" s="318"/>
      <c r="H25" s="318"/>
      <c r="I25" s="318"/>
      <c r="J25" s="318"/>
      <c r="K25" s="318"/>
      <c r="L25" s="318"/>
      <c r="M25" s="318"/>
      <c r="N25" s="360"/>
    </row>
    <row r="26" spans="2:17" ht="12.75" customHeight="1">
      <c r="B26" s="319"/>
      <c r="C26" s="299"/>
      <c r="D26" s="299"/>
      <c r="E26" s="299"/>
      <c r="F26" s="299"/>
      <c r="G26" s="299"/>
      <c r="H26" s="299"/>
      <c r="I26" s="299"/>
      <c r="J26" s="299"/>
      <c r="K26" s="299"/>
      <c r="L26" s="299"/>
      <c r="M26" s="299"/>
      <c r="N26" s="320"/>
    </row>
    <row r="27" spans="2:17" ht="16">
      <c r="B27" s="325"/>
      <c r="C27" s="329"/>
      <c r="D27" s="326"/>
      <c r="E27" s="326"/>
      <c r="F27" s="326"/>
      <c r="G27" s="326"/>
      <c r="H27" s="326"/>
      <c r="I27" s="326"/>
      <c r="J27" s="326"/>
      <c r="K27" s="326"/>
      <c r="L27" s="327"/>
      <c r="M27" s="326"/>
      <c r="N27" s="326"/>
    </row>
    <row r="28" spans="2:17" ht="16">
      <c r="B28" s="325"/>
      <c r="C28" s="326"/>
      <c r="D28" s="326"/>
      <c r="E28" s="326"/>
      <c r="F28" s="326"/>
      <c r="G28" s="326"/>
      <c r="H28" s="326"/>
      <c r="I28" s="326"/>
      <c r="J28" s="326"/>
      <c r="K28" s="326"/>
      <c r="L28" s="327"/>
      <c r="M28" s="326"/>
      <c r="N28" s="326"/>
    </row>
    <row r="29" spans="2:17" ht="18.5">
      <c r="B29" s="325"/>
      <c r="C29" s="328" t="s">
        <v>67</v>
      </c>
      <c r="D29" s="329"/>
      <c r="E29" s="329"/>
      <c r="F29" s="329"/>
      <c r="G29" s="329"/>
      <c r="H29" s="329"/>
      <c r="I29" s="329"/>
      <c r="J29" s="329"/>
      <c r="K29" s="329"/>
      <c r="L29" s="328" t="s">
        <v>66</v>
      </c>
      <c r="M29" s="329"/>
      <c r="N29" s="329"/>
    </row>
    <row r="30" spans="2:17">
      <c r="B30" s="325"/>
      <c r="C30" s="329"/>
      <c r="D30" s="329"/>
      <c r="E30" s="329"/>
      <c r="F30" s="329"/>
      <c r="G30" s="329"/>
      <c r="H30" s="329"/>
      <c r="I30" s="329"/>
      <c r="J30" s="329"/>
      <c r="K30" s="329"/>
      <c r="L30" s="325"/>
      <c r="M30" s="329"/>
      <c r="N30" s="329"/>
    </row>
    <row r="31" spans="2:17">
      <c r="B31" s="325"/>
      <c r="C31" s="329"/>
      <c r="D31" s="329"/>
      <c r="E31" s="329"/>
      <c r="F31" s="329"/>
      <c r="G31" s="329"/>
      <c r="H31" s="329"/>
      <c r="I31" s="329"/>
      <c r="J31" s="329"/>
      <c r="K31" s="329"/>
      <c r="L31" s="325"/>
      <c r="M31" s="329"/>
      <c r="N31" s="329"/>
    </row>
    <row r="32" spans="2:17">
      <c r="B32" s="325"/>
      <c r="C32" s="329"/>
      <c r="D32" s="329"/>
      <c r="E32" s="329"/>
      <c r="F32" s="329"/>
      <c r="G32" s="329"/>
      <c r="H32" s="329"/>
      <c r="I32" s="329"/>
      <c r="J32" s="329"/>
      <c r="K32" s="329"/>
      <c r="L32" s="325"/>
      <c r="M32" s="329"/>
      <c r="N32" s="329"/>
    </row>
    <row r="33" spans="2:14">
      <c r="B33" s="289"/>
      <c r="N33" s="289"/>
    </row>
    <row r="34" spans="2:14">
      <c r="B34" s="289"/>
      <c r="N34" s="289"/>
    </row>
    <row r="35" spans="2:14">
      <c r="B35" s="289"/>
      <c r="N35" s="289"/>
    </row>
    <row r="36" spans="2:14">
      <c r="B36" s="289"/>
      <c r="N36" s="289"/>
    </row>
    <row r="37" spans="2:14">
      <c r="B37" s="289"/>
      <c r="N37" s="289"/>
    </row>
    <row r="38" spans="2:14">
      <c r="B38" s="289"/>
      <c r="N38" s="289"/>
    </row>
  </sheetData>
  <hyperlinks>
    <hyperlink ref="C6" r:id="rId4" xr:uid="{2C766B0C-7D34-43B2-91B0-3B3294CEEC7B}"/>
    <hyperlink ref="F14" location="'2.4 Ingresos Core (trimestral) '!A1" display="2.4   Ingresos core (trimestral)" xr:uid="{94AB8F40-9FA4-44D6-8922-7CE39A9164DE}"/>
    <hyperlink ref="F15" location="'2.5 Rentab. sobre ATMs'!A1" display="2.5   Rentab. sobre ATMs" xr:uid="{C18691F2-138A-4ED9-94CE-0FDE18339CC5}"/>
    <hyperlink ref="F16" location="'2.6 Rendimientos y Cargas'!A1" display="2.6   Rendimientos y Cargas" xr:uid="{63C5E842-A79B-417E-A773-5299779988CF}"/>
    <hyperlink ref="F17" location="'2.7 Comisiones'!A1" display="2.7   Comisiones" xr:uid="{F902449B-2FAD-4EC3-823B-1E30EE82E600}"/>
    <hyperlink ref="F18" location="'2.8 Ingresos cartera RV'!A1" display="2.8   Ingresos cartera RV" xr:uid="{2ED22230-BC6F-4BA5-B353-82BECEC618BD}"/>
    <hyperlink ref="F19" location="'2.9 Ingresos Seguros'!A1" display="2.9   Ingresos seguros" xr:uid="{2BA79D33-C944-49A6-B19C-84AA55C46A6F}"/>
    <hyperlink ref="F20" location="'2.10 ROF'!A1" display="2.10 ROF" xr:uid="{7CE45690-14B7-44BE-86F7-D0056FED3E07}"/>
    <hyperlink ref="F21" location="'2.11 Otros ingresos y gastos'!A1" display="2.11 Otros ingresos y gastos" xr:uid="{B81447D6-D316-4A5B-A451-3B144969E54B}"/>
    <hyperlink ref="F22" location="'2.12 Gastos adm. y amortización'!A1" display="2.12 Gastos adm. y amortización" xr:uid="{A708D47E-4972-4941-8803-25F6E8673A8A}"/>
    <hyperlink ref="F23" location="'2.13 Pérdidas por deterioro'!A1" display="2.13 Pérdidas por deterioro" xr:uid="{B1910E4B-EC51-45FC-B8A5-2B1DBC4219C0}"/>
    <hyperlink ref="F24" location="'2.14 G_Per baja activos'!A1" display="2.14 Ganancias/Pérdidas baja activos" xr:uid="{5EA55DDA-CEB6-4B8C-A68B-60C288051062}"/>
    <hyperlink ref="I11" location="'3.1 Balance'!A1" display="3.1   Balance " xr:uid="{D03CA3A6-855D-4E45-A45D-810BAAC6350C}"/>
    <hyperlink ref="I12" location="'3.2 Crédito a la clientela'!A1" display="3.2   Crédito a la clientela" xr:uid="{2BDA57C4-81E9-40C7-B173-E46BCEC29149}"/>
    <hyperlink ref="I13" location="'3.3 ICOs'!A1" display="3.3   ICOs" xr:uid="{14EE33E8-1166-4C59-8269-45CBA079F490}"/>
    <hyperlink ref="I14" location="'3.4 Recursos de clientes'!A1" display="3.4   Recursos de clientes" xr:uid="{24B5AF8C-49AE-4BE7-9A68-033B99F6B288}"/>
    <hyperlink ref="I15" location="'3.5 Calidad crediticia'!A1" display="3.5   Calidad crediticia" xr:uid="{4B744809-D72E-4F9C-87A6-7FA6CD2F1492}"/>
    <hyperlink ref="I16" location="'3.6 Stages'!A1" display="3.6   Stages" xr:uid="{5E190FFB-4FB4-4080-A156-8CECF363C683}"/>
    <hyperlink ref="I17" location="'3.7 Loan to value'!A1" display="3.7   Loan to value" xr:uid="{AFA6A1F5-F91B-430F-A8EB-AE3339CA7282}"/>
    <hyperlink ref="L12" location="'4.2 PL Bancario y seguros'!A1" display="4.2   PL Bancario y seguros" xr:uid="{E330800F-02E2-4E1C-8DB2-A5C43FEFE258}"/>
    <hyperlink ref="L13" location="'4.3 Balance bancario y seguros'!A1" display="4.3   Balance bancario y seguros" xr:uid="{EDED3A73-0AAB-4CA2-8FC7-6EE88AC12B84}"/>
    <hyperlink ref="L14" location="'4.4 PL Aseguradora'!A1" display="4.4   PL Aseguradora ia" xr:uid="{CDC70ED9-A8D5-4A9A-94E8-FAD0D5280D24}"/>
    <hyperlink ref="L15" location="'4.5 PL BPI'!A1" display="4.5   PL BPI " xr:uid="{7FFFCC03-EE27-4D7E-B418-E2CEE4CADE48}"/>
    <hyperlink ref="L16" location="'4.6 Balance BPI'!A1" display="4.6   Balance BPI" xr:uid="{1FB8D2EB-5F8A-4B3F-82C7-EB5689D0D771}"/>
    <hyperlink ref="L17" location="'4.7 PL Centro Corporativo'!A1" display="4.7   PL Centro Corporativo" xr:uid="{AFE96B26-3C05-484E-8F39-EF2C8EA936EB}"/>
    <hyperlink ref="L18" location="'4.8 Balance Centro Corporativo'!A1" display="4.8   Balance Centro Corporativo" xr:uid="{E6488515-805F-4FDB-9018-385004105CED}"/>
    <hyperlink ref="F12" location="'2.2 P&amp;L (trimestral)'!A1" display="2.2   P&amp;L (trimestral)" xr:uid="{8E02B9BD-D054-4AF2-9CDF-407393B48710}"/>
    <hyperlink ref="C29" location="'Aviso legal'!A1" display="                    AVISO LEGAL" xr:uid="{808EB872-07C5-4D93-9855-94FE90FF42C5}"/>
    <hyperlink ref="C11" location="'1.1 Datos relevantes'!A1" display="1.1 Datos relevantes" xr:uid="{98FEC29A-C31A-4FF6-9A41-BBE7151EF72D}"/>
    <hyperlink ref="I18" location="'3.8 Solvencia'!A1" display="3.8   Solvencia" xr:uid="{B236276E-B5E8-4BE6-8F1E-5AE17828A718}"/>
    <hyperlink ref="L29" location="Notas!A1" display="                                      NOTAS" xr:uid="{716D2A90-B26B-4C4B-A26C-C1AF9628EFC4}"/>
    <hyperlink ref="L11" location="'4.1 PL Segmentos'!A1" display="4.1   PL Segmentos" xr:uid="{4C7B7901-848E-4496-B4F4-621F9FF6A7E0}"/>
    <hyperlink ref="F13" location="'2.3 Ingresos Core (interanual)'!A1" display="2.3   Ingresos core (interanual)" xr:uid="{D2D3C52A-8358-4CE7-BDBA-9A61079A36FB}"/>
    <hyperlink ref="F11" location="'2.1 P&amp;L (interanual)'!A1" display="2.1   P&amp;L (interanual)" xr:uid="{B2F67343-3E9B-4F43-B83F-8627E0219E49}"/>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8" tint="0.79998168889431442"/>
    <pageSetUpPr fitToPage="1"/>
  </sheetPr>
  <dimension ref="A1:K21"/>
  <sheetViews>
    <sheetView showGridLines="0" zoomScaleNormal="100" workbookViewId="0">
      <selection activeCell="B17" sqref="B17:J17"/>
    </sheetView>
  </sheetViews>
  <sheetFormatPr baseColWidth="10" defaultColWidth="11.453125" defaultRowHeight="14.5"/>
  <cols>
    <col min="1" max="1" customWidth="true" style="50" width="2.54296875" collapsed="false"/>
    <col min="2" max="2" customWidth="true" style="10" width="115.54296875" collapsed="false"/>
    <col min="3" max="10" customWidth="true" style="10" width="17.54296875" collapsed="false"/>
    <col min="11" max="11" style="10" width="11.453125" collapsed="false"/>
    <col min="12" max="12" customWidth="true" style="10" width="10.453125" collapsed="false"/>
    <col min="13" max="15" style="10" width="11.453125" collapsed="false"/>
    <col min="16" max="16" customWidth="true" style="10" width="1.26953125" collapsed="false"/>
    <col min="17" max="17" customWidth="true" style="10" width="11.81640625" collapsed="false"/>
    <col min="18" max="21" style="10" width="11.453125" collapsed="false"/>
    <col min="22" max="22" customWidth="true" style="10" width="1.453125" collapsed="false"/>
    <col min="23" max="26" style="10" width="11.453125" collapsed="false"/>
    <col min="27" max="27" customWidth="true" style="10" width="1.1796875" collapsed="false"/>
    <col min="28" max="31" style="10" width="11.453125" collapsed="false"/>
    <col min="32" max="32" customWidth="true" style="10" width="2.1796875" collapsed="false"/>
    <col min="33" max="36" style="10" width="11.453125" collapsed="false"/>
    <col min="37" max="37" customWidth="true" style="10" width="1.453125" collapsed="false"/>
    <col min="38" max="41" style="10" width="11.453125" collapsed="false"/>
    <col min="42" max="42" customWidth="true" style="10" width="1.0" collapsed="false"/>
    <col min="43" max="46" style="10" width="11.453125" collapsed="false"/>
    <col min="47" max="47" customWidth="true" style="10" width="1.453125" collapsed="false"/>
    <col min="48" max="51" style="10" width="11.453125" collapsed="false"/>
    <col min="52" max="52" customWidth="true" style="10" width="1.1796875" collapsed="false"/>
    <col min="53" max="16384" style="10" width="11.453125" collapsed="false"/>
  </cols>
  <sheetData>
    <row r="1" spans="1:11" s="19" customFormat="1" ht="49.5" customHeight="1">
      <c r="C1" s="238"/>
      <c r="D1" s="238"/>
      <c r="E1" s="238"/>
      <c r="F1" s="238"/>
      <c r="G1" s="238" t="s">
        <v>5</v>
      </c>
      <c r="H1" s="238"/>
      <c r="I1" s="238"/>
      <c r="J1" s="238"/>
    </row>
    <row r="2" spans="1:11" s="116" customFormat="1" ht="56.15" customHeight="1">
      <c r="A2" s="83"/>
      <c r="B2" s="335" t="s">
        <v>172</v>
      </c>
    </row>
    <row r="3" spans="1:11" s="13" customFormat="1">
      <c r="A3" s="3"/>
      <c r="B3" s="15"/>
    </row>
    <row r="4" spans="1:11" s="3" customFormat="1" ht="3" customHeight="1">
      <c r="A4" s="50"/>
      <c r="B4" s="362"/>
      <c r="C4" s="362"/>
      <c r="D4" s="362"/>
      <c r="E4" s="362"/>
      <c r="F4" s="362"/>
      <c r="G4" s="362"/>
      <c r="H4" s="362"/>
      <c r="I4" s="362"/>
      <c r="J4" s="362"/>
    </row>
    <row r="5" spans="1:11" s="85" customFormat="1" ht="18" customHeight="1">
      <c r="A5" s="50"/>
      <c r="B5" s="84"/>
      <c r="C5" s="1108">
        <v>2023</v>
      </c>
      <c r="D5" s="1108">
        <v>2022</v>
      </c>
      <c r="E5" s="1108" t="s">
        <v>146</v>
      </c>
      <c r="F5" s="1108" t="s">
        <v>407</v>
      </c>
      <c r="G5" s="1108" t="s">
        <v>70</v>
      </c>
      <c r="H5" s="1108" t="s">
        <v>34</v>
      </c>
      <c r="I5" s="1108" t="s">
        <v>71</v>
      </c>
      <c r="J5" s="1108" t="s">
        <v>72</v>
      </c>
    </row>
    <row r="6" spans="1:11" ht="18" customHeight="1" thickBot="1">
      <c r="B6" s="464" t="s">
        <v>173</v>
      </c>
      <c r="C6" s="1109"/>
      <c r="D6" s="1109"/>
      <c r="E6" s="1109"/>
      <c r="F6" s="1109"/>
      <c r="G6" s="1109"/>
      <c r="H6" s="1109"/>
      <c r="I6" s="1109"/>
      <c r="J6" s="1109"/>
      <c r="K6" s="58"/>
    </row>
    <row r="7" spans="1:11" ht="18.649999999999999" customHeight="1">
      <c r="B7" s="465" t="s">
        <v>174</v>
      </c>
      <c r="C7" s="157">
        <v>2070.3556962006728</v>
      </c>
      <c r="D7" s="158">
        <v>2268.9868611300003</v>
      </c>
      <c r="E7" s="159">
        <f>+((C7-D7)/D7)*100</f>
        <v>-8.7541787187963376</v>
      </c>
      <c r="F7" s="157">
        <v>501.61736522472614</v>
      </c>
      <c r="G7" s="901">
        <v>497.64330485520014</v>
      </c>
      <c r="H7" s="901">
        <v>516.41184716074667</v>
      </c>
      <c r="I7" s="901">
        <v>554.68317896000008</v>
      </c>
      <c r="J7" s="901">
        <v>571.15795144999981</v>
      </c>
      <c r="K7" s="59"/>
    </row>
    <row r="8" spans="1:11" ht="18.649999999999999" customHeight="1">
      <c r="B8" s="467" t="s">
        <v>175</v>
      </c>
      <c r="C8" s="160">
        <v>1830.1966958506732</v>
      </c>
      <c r="D8" s="161">
        <v>2019.9259528800003</v>
      </c>
      <c r="E8" s="162">
        <f t="shared" ref="E8:E14" si="0">+((C8-D8)/D8)*100</f>
        <v>-9.3928817914741902</v>
      </c>
      <c r="F8" s="160">
        <v>445.91185831472637</v>
      </c>
      <c r="G8" s="261">
        <v>454.34324395520019</v>
      </c>
      <c r="H8" s="261">
        <v>460.03418509074663</v>
      </c>
      <c r="I8" s="261">
        <v>469.90740849000008</v>
      </c>
      <c r="J8" s="261">
        <v>496.47824030000004</v>
      </c>
      <c r="K8" s="59"/>
    </row>
    <row r="9" spans="1:11" ht="18.649999999999999" customHeight="1">
      <c r="B9" s="467" t="s">
        <v>176</v>
      </c>
      <c r="C9" s="160">
        <v>240.15900035000004</v>
      </c>
      <c r="D9" s="161">
        <v>249.06090825000001</v>
      </c>
      <c r="E9" s="162">
        <f t="shared" si="0"/>
        <v>-3.5741891260849723</v>
      </c>
      <c r="F9" s="160">
        <v>55.70550691000004</v>
      </c>
      <c r="G9" s="261">
        <v>43.300060899999984</v>
      </c>
      <c r="H9" s="261">
        <v>56.377662070000007</v>
      </c>
      <c r="I9" s="261">
        <v>84.775770470000012</v>
      </c>
      <c r="J9" s="261">
        <v>74.679711149999989</v>
      </c>
      <c r="K9" s="59"/>
    </row>
    <row r="10" spans="1:11" ht="18.649999999999999" customHeight="1">
      <c r="B10" s="156" t="s">
        <v>177</v>
      </c>
      <c r="C10" s="160">
        <v>394.46810665999999</v>
      </c>
      <c r="D10" s="161">
        <v>400.77899865000001</v>
      </c>
      <c r="E10" s="162">
        <f t="shared" si="0"/>
        <v>-1.5746563595542373</v>
      </c>
      <c r="F10" s="160">
        <v>100.41739725999999</v>
      </c>
      <c r="G10" s="261">
        <v>94.150133040000028</v>
      </c>
      <c r="H10" s="261">
        <v>96.012033350000024</v>
      </c>
      <c r="I10" s="261">
        <v>103.88854300999998</v>
      </c>
      <c r="J10" s="261">
        <v>94.348137539999996</v>
      </c>
      <c r="K10" s="59"/>
    </row>
    <row r="11" spans="1:11" ht="18.649999999999999" customHeight="1">
      <c r="B11" s="156" t="s">
        <v>178</v>
      </c>
      <c r="C11" s="160">
        <v>1192.7861872010501</v>
      </c>
      <c r="D11" s="161">
        <v>1184.75866511</v>
      </c>
      <c r="E11" s="162">
        <f t="shared" si="0"/>
        <v>0.67756601639243852</v>
      </c>
      <c r="F11" s="160">
        <v>314.81258344799505</v>
      </c>
      <c r="G11" s="261">
        <v>302.88167552341213</v>
      </c>
      <c r="H11" s="261">
        <v>296.30251754964291</v>
      </c>
      <c r="I11" s="261">
        <v>278.78941068000006</v>
      </c>
      <c r="J11" s="261">
        <v>293.35314724999989</v>
      </c>
      <c r="K11" s="59"/>
    </row>
    <row r="12" spans="1:11" ht="18.649999999999999" customHeight="1">
      <c r="B12" s="467" t="s">
        <v>179</v>
      </c>
      <c r="C12" s="160">
        <v>855.77034353105012</v>
      </c>
      <c r="D12" s="161">
        <v>840.22215054000003</v>
      </c>
      <c r="E12" s="162">
        <f t="shared" si="0"/>
        <v>1.8504859674381904</v>
      </c>
      <c r="F12" s="160">
        <v>219.0176232779952</v>
      </c>
      <c r="G12" s="261">
        <v>221.54878397341204</v>
      </c>
      <c r="H12" s="261">
        <v>215.7682690896429</v>
      </c>
      <c r="I12" s="261">
        <v>199.43566719000003</v>
      </c>
      <c r="J12" s="261">
        <v>204.2106139900001</v>
      </c>
      <c r="K12" s="59"/>
    </row>
    <row r="13" spans="1:11" ht="18.649999999999999" customHeight="1">
      <c r="B13" s="468" t="s">
        <v>391</v>
      </c>
      <c r="C13" s="163">
        <v>337.01584367000009</v>
      </c>
      <c r="D13" s="164">
        <v>344.53651456999995</v>
      </c>
      <c r="E13" s="165">
        <f t="shared" si="0"/>
        <v>-2.1828371107155529</v>
      </c>
      <c r="F13" s="163">
        <v>95.794960170000067</v>
      </c>
      <c r="G13" s="902">
        <v>81.332891549999999</v>
      </c>
      <c r="H13" s="902">
        <v>80.534248459999972</v>
      </c>
      <c r="I13" s="902">
        <v>79.353743490000028</v>
      </c>
      <c r="J13" s="902">
        <v>89.142533259999951</v>
      </c>
      <c r="K13" s="59"/>
    </row>
    <row r="14" spans="1:11" ht="18.649999999999999" customHeight="1">
      <c r="B14" s="463" t="s">
        <v>77</v>
      </c>
      <c r="C14" s="389">
        <v>3657.6099900617232</v>
      </c>
      <c r="D14" s="390">
        <v>3854.5245248899996</v>
      </c>
      <c r="E14" s="391">
        <f t="shared" si="0"/>
        <v>-5.1086595391138658</v>
      </c>
      <c r="F14" s="389">
        <v>916.8473459327214</v>
      </c>
      <c r="G14" s="903">
        <v>894.675113418612</v>
      </c>
      <c r="H14" s="903">
        <v>908.72639806038933</v>
      </c>
      <c r="I14" s="903">
        <v>937.36113265000029</v>
      </c>
      <c r="J14" s="903">
        <v>958.85923623999895</v>
      </c>
      <c r="K14" s="59"/>
    </row>
    <row r="15" spans="1:11" s="74" customFormat="1" ht="3" customHeight="1">
      <c r="A15" s="50"/>
      <c r="B15" s="388"/>
      <c r="C15" s="388"/>
      <c r="D15" s="388"/>
      <c r="E15" s="716"/>
      <c r="F15" s="388"/>
      <c r="G15" s="388"/>
      <c r="H15" s="388"/>
      <c r="I15" s="388"/>
      <c r="J15" s="388"/>
    </row>
    <row r="16" spans="1:11">
      <c r="E16" s="717"/>
    </row>
    <row r="17" spans="2:10" ht="34" customHeight="1">
      <c r="B17" s="1106" t="s">
        <v>425</v>
      </c>
      <c r="C17" s="1106"/>
      <c r="D17" s="1106"/>
      <c r="E17" s="1106"/>
      <c r="F17" s="1106"/>
      <c r="G17" s="1107"/>
      <c r="H17" s="1107"/>
      <c r="I17" s="1107"/>
      <c r="J17" s="1106"/>
    </row>
    <row r="18" spans="2:10">
      <c r="G18" s="683"/>
      <c r="H18" s="683"/>
      <c r="I18" s="683"/>
    </row>
    <row r="21" spans="2:10">
      <c r="B21" s="684"/>
    </row>
  </sheetData>
  <mergeCells count="9">
    <mergeCell ref="B17:J17"/>
    <mergeCell ref="J5:J6"/>
    <mergeCell ref="I5:I6"/>
    <mergeCell ref="C5:C6"/>
    <mergeCell ref="D5:D6"/>
    <mergeCell ref="E5:E6"/>
    <mergeCell ref="F5:F6"/>
    <mergeCell ref="G5:G6"/>
    <mergeCell ref="H5:H6"/>
  </mergeCells>
  <phoneticPr fontId="104" type="noConversion"/>
  <pageMargins left="0.70866141732283472" right="0.70866141732283472" top="0.74803149606299213" bottom="0.74803149606299213"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8" tint="0.79998168889431442"/>
    <pageSetUpPr fitToPage="1"/>
  </sheetPr>
  <dimension ref="A1:K11"/>
  <sheetViews>
    <sheetView showGridLines="0" zoomScaleNormal="100" workbookViewId="0">
      <selection activeCell="B34" sqref="B34"/>
    </sheetView>
  </sheetViews>
  <sheetFormatPr baseColWidth="10" defaultColWidth="11.453125" defaultRowHeight="14.5"/>
  <cols>
    <col min="1" max="1" customWidth="true" style="50" width="2.54296875" collapsed="false"/>
    <col min="2" max="2" customWidth="true" style="10" width="115.54296875" collapsed="false"/>
    <col min="3" max="10" customWidth="true" style="10" width="17.54296875" collapsed="false"/>
    <col min="11" max="14" style="10" width="11.453125" collapsed="false"/>
    <col min="15" max="15" customWidth="true" style="10" width="1.453125" collapsed="false"/>
    <col min="16" max="19" style="10" width="11.453125" collapsed="false"/>
    <col min="20" max="20" customWidth="true" style="10" width="1.1796875" collapsed="false"/>
    <col min="21" max="24" style="10" width="11.453125" collapsed="false"/>
    <col min="25" max="25" customWidth="true" style="10" width="2.1796875" collapsed="false"/>
    <col min="26" max="29" style="10" width="11.453125" collapsed="false"/>
    <col min="30" max="30" customWidth="true" style="10" width="1.453125" collapsed="false"/>
    <col min="31" max="34" style="10" width="11.453125" collapsed="false"/>
    <col min="35" max="35" customWidth="true" style="10" width="1.0" collapsed="false"/>
    <col min="36" max="39" style="10" width="11.453125" collapsed="false"/>
    <col min="40" max="40" customWidth="true" style="10" width="1.453125" collapsed="false"/>
    <col min="41" max="44" style="10" width="11.453125" collapsed="false"/>
    <col min="45" max="45" customWidth="true" style="10" width="1.1796875" collapsed="false"/>
    <col min="46" max="16384" style="10" width="11.453125" collapsed="false"/>
  </cols>
  <sheetData>
    <row r="1" spans="1:11" s="19" customFormat="1" ht="49.5" customHeight="1">
      <c r="C1" s="238"/>
      <c r="D1" s="238"/>
      <c r="E1" s="238"/>
      <c r="F1" s="238"/>
      <c r="G1" s="238" t="s">
        <v>5</v>
      </c>
      <c r="H1" s="238"/>
      <c r="I1" s="238"/>
      <c r="J1" s="238"/>
    </row>
    <row r="2" spans="1:11" s="116" customFormat="1" ht="56.15" customHeight="1">
      <c r="A2" s="83"/>
      <c r="B2" s="335" t="s">
        <v>180</v>
      </c>
    </row>
    <row r="3" spans="1:11" s="9" customFormat="1" ht="14.5" customHeight="1">
      <c r="A3" s="3"/>
    </row>
    <row r="4" spans="1:11" s="9" customFormat="1" ht="3" customHeight="1">
      <c r="A4" s="50"/>
      <c r="B4" s="377"/>
      <c r="C4" s="377"/>
      <c r="D4" s="377"/>
      <c r="E4" s="377"/>
      <c r="F4" s="377"/>
      <c r="G4" s="377"/>
      <c r="H4" s="377"/>
      <c r="I4" s="377"/>
      <c r="J4" s="377"/>
      <c r="K4" s="52"/>
    </row>
    <row r="5" spans="1:11" s="9" customFormat="1" ht="18" customHeight="1">
      <c r="A5" s="50"/>
      <c r="B5" s="84"/>
      <c r="C5" s="1108">
        <v>2023</v>
      </c>
      <c r="D5" s="1108">
        <v>2022</v>
      </c>
      <c r="E5" s="1108" t="s">
        <v>146</v>
      </c>
      <c r="F5" s="1108" t="s">
        <v>407</v>
      </c>
      <c r="G5" s="1108" t="s">
        <v>70</v>
      </c>
      <c r="H5" s="1108" t="s">
        <v>34</v>
      </c>
      <c r="I5" s="1108" t="s">
        <v>71</v>
      </c>
      <c r="J5" s="1108" t="s">
        <v>72</v>
      </c>
      <c r="K5" s="52"/>
    </row>
    <row r="6" spans="1:11" s="9" customFormat="1" ht="18" customHeight="1" thickBot="1">
      <c r="A6" s="50"/>
      <c r="B6" s="346" t="s">
        <v>173</v>
      </c>
      <c r="C6" s="1109"/>
      <c r="D6" s="1109"/>
      <c r="E6" s="1109"/>
      <c r="F6" s="1109"/>
      <c r="G6" s="1109"/>
      <c r="H6" s="1109"/>
      <c r="I6" s="1109"/>
      <c r="J6" s="1109"/>
      <c r="K6" s="52"/>
    </row>
    <row r="7" spans="1:11" s="9" customFormat="1" ht="18.649999999999999" customHeight="1">
      <c r="A7" s="50"/>
      <c r="B7" s="456" t="s">
        <v>127</v>
      </c>
      <c r="C7" s="166">
        <v>163.31023722</v>
      </c>
      <c r="D7" s="719">
        <v>163.28815689999999</v>
      </c>
      <c r="E7" s="904">
        <f>+((C7-D7)/D7)*100</f>
        <v>1.3522303404733212E-2</v>
      </c>
      <c r="F7" s="166">
        <v>18.055657039999993</v>
      </c>
      <c r="G7" s="719">
        <v>0.45787236000003761</v>
      </c>
      <c r="H7" s="719">
        <v>77.182485930000084</v>
      </c>
      <c r="I7" s="719">
        <v>67.614221889999897</v>
      </c>
      <c r="J7" s="719">
        <v>31.571291419999994</v>
      </c>
      <c r="K7" s="52"/>
    </row>
    <row r="8" spans="1:11" s="9" customFormat="1" ht="18.649999999999999" customHeight="1">
      <c r="A8" s="50"/>
      <c r="B8" s="202" t="s">
        <v>181</v>
      </c>
      <c r="C8" s="167">
        <v>280.67511396625798</v>
      </c>
      <c r="D8" s="720">
        <v>222.02561545228201</v>
      </c>
      <c r="E8" s="723">
        <f>+((C8-D8)/D8)*100</f>
        <v>26.415645057216825</v>
      </c>
      <c r="F8" s="167">
        <v>35.086348001392992</v>
      </c>
      <c r="G8" s="720">
        <v>100.53728257294601</v>
      </c>
      <c r="H8" s="720">
        <v>65.893144445007493</v>
      </c>
      <c r="I8" s="720">
        <v>79.158338946911513</v>
      </c>
      <c r="J8" s="720">
        <v>30.281890129603998</v>
      </c>
      <c r="K8" s="52"/>
    </row>
    <row r="9" spans="1:11" s="9" customFormat="1" ht="18.5">
      <c r="A9" s="50"/>
      <c r="B9" s="469" t="s">
        <v>182</v>
      </c>
      <c r="C9" s="392">
        <v>443.98535118625796</v>
      </c>
      <c r="D9" s="721">
        <v>385.313772352282</v>
      </c>
      <c r="E9" s="724">
        <f>+((C9-D9)/D9)*100</f>
        <v>15.226961257002284</v>
      </c>
      <c r="F9" s="392">
        <v>53.142005041392984</v>
      </c>
      <c r="G9" s="721">
        <v>100.99515493294605</v>
      </c>
      <c r="H9" s="721">
        <v>143.07563037500756</v>
      </c>
      <c r="I9" s="721">
        <v>146.7725608369114</v>
      </c>
      <c r="J9" s="721">
        <v>61.853181549603988</v>
      </c>
      <c r="K9" s="52"/>
    </row>
    <row r="10" spans="1:11" s="9" customFormat="1" ht="3" customHeight="1">
      <c r="A10" s="50"/>
      <c r="B10" s="377"/>
      <c r="C10" s="377"/>
      <c r="D10" s="377"/>
      <c r="E10" s="377"/>
      <c r="F10" s="377"/>
      <c r="G10" s="377"/>
      <c r="H10" s="377"/>
      <c r="I10" s="377"/>
      <c r="J10" s="377"/>
      <c r="K10" s="52"/>
    </row>
    <row r="11" spans="1:11">
      <c r="B11" s="50"/>
      <c r="C11" s="50"/>
      <c r="D11" s="50"/>
      <c r="E11" s="50"/>
      <c r="F11" s="50"/>
      <c r="G11" s="50"/>
      <c r="H11" s="50"/>
      <c r="I11" s="50"/>
      <c r="J11" s="50"/>
      <c r="K11" s="50"/>
    </row>
  </sheetData>
  <mergeCells count="8">
    <mergeCell ref="H5:H6"/>
    <mergeCell ref="I5:I6"/>
    <mergeCell ref="J5:J6"/>
    <mergeCell ref="C5:C6"/>
    <mergeCell ref="D5:D6"/>
    <mergeCell ref="E5:E6"/>
    <mergeCell ref="F5:F6"/>
    <mergeCell ref="G5:G6"/>
  </mergeCells>
  <conditionalFormatting sqref="E2 E11:E65348">
    <cfRule type="cellIs" dxfId="4"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8" tint="0.79998168889431442"/>
    <pageSetUpPr fitToPage="1"/>
  </sheetPr>
  <dimension ref="A1:S42"/>
  <sheetViews>
    <sheetView showGridLines="0" zoomScaleNormal="100" workbookViewId="0">
      <selection activeCell="C7" sqref="C7:J7"/>
    </sheetView>
  </sheetViews>
  <sheetFormatPr baseColWidth="10" defaultColWidth="11.453125" defaultRowHeight="14.5"/>
  <cols>
    <col min="1" max="1" customWidth="true" style="50" width="2.54296875" collapsed="false"/>
    <col min="2" max="2" customWidth="true" style="10" width="115.54296875" collapsed="false"/>
    <col min="3" max="10" customWidth="true" style="10" width="17.54296875" collapsed="false"/>
    <col min="11" max="13" style="10" width="11.453125" collapsed="false"/>
    <col min="14" max="14" customWidth="true" style="10" width="1.453125" collapsed="false"/>
    <col min="15" max="18" style="10" width="11.453125" collapsed="false"/>
    <col min="19" max="19" customWidth="true" style="10" width="1.1796875" collapsed="false"/>
    <col min="20" max="23" style="10" width="11.453125" collapsed="false"/>
    <col min="24" max="24" customWidth="true" style="10" width="2.1796875" collapsed="false"/>
    <col min="25" max="28" style="10" width="11.453125" collapsed="false"/>
    <col min="29" max="29" customWidth="true" style="10" width="1.453125" collapsed="false"/>
    <col min="30" max="33" style="10" width="11.453125" collapsed="false"/>
    <col min="34" max="34" customWidth="true" style="10" width="1.0" collapsed="false"/>
    <col min="35" max="38" style="10" width="11.453125" collapsed="false"/>
    <col min="39" max="39" customWidth="true" style="10" width="1.453125" collapsed="false"/>
    <col min="40" max="43" style="10" width="11.453125" collapsed="false"/>
    <col min="44" max="44" customWidth="true" style="10" width="1.1796875" collapsed="false"/>
    <col min="45" max="16384" style="10" width="11.453125" collapsed="false"/>
  </cols>
  <sheetData>
    <row r="1" spans="1:19" s="19" customFormat="1" ht="49.5" customHeight="1">
      <c r="C1" s="238"/>
      <c r="D1" s="238"/>
      <c r="E1" s="238"/>
      <c r="F1" s="238"/>
      <c r="G1" s="238" t="s">
        <v>5</v>
      </c>
      <c r="H1" s="238"/>
      <c r="I1" s="238"/>
      <c r="J1" s="238"/>
    </row>
    <row r="2" spans="1:19" s="116" customFormat="1" ht="56.15" customHeight="1">
      <c r="A2" s="83"/>
      <c r="B2" s="335" t="s">
        <v>392</v>
      </c>
    </row>
    <row r="3" spans="1:19" s="9" customFormat="1" ht="14.5" customHeight="1">
      <c r="A3" s="3"/>
      <c r="L3" s="116"/>
      <c r="M3" s="116"/>
    </row>
    <row r="4" spans="1:19" s="9" customFormat="1" ht="3" customHeight="1">
      <c r="A4" s="50"/>
      <c r="B4" s="377"/>
      <c r="C4" s="377"/>
      <c r="D4" s="377"/>
      <c r="E4" s="377"/>
      <c r="F4" s="377"/>
      <c r="G4" s="377"/>
      <c r="H4" s="377"/>
      <c r="I4" s="377"/>
      <c r="J4" s="377"/>
      <c r="K4" s="52"/>
      <c r="L4" s="116"/>
      <c r="M4" s="116"/>
    </row>
    <row r="5" spans="1:19" s="9" customFormat="1" ht="18" customHeight="1">
      <c r="A5" s="50"/>
      <c r="B5" s="115"/>
      <c r="C5" s="1108">
        <v>2023</v>
      </c>
      <c r="D5" s="1108">
        <v>2022</v>
      </c>
      <c r="E5" s="1108" t="s">
        <v>146</v>
      </c>
      <c r="F5" s="1108" t="s">
        <v>407</v>
      </c>
      <c r="G5" s="1108" t="s">
        <v>70</v>
      </c>
      <c r="H5" s="1108" t="s">
        <v>34</v>
      </c>
      <c r="I5" s="1108" t="s">
        <v>71</v>
      </c>
      <c r="J5" s="1108" t="s">
        <v>72</v>
      </c>
      <c r="K5" s="52"/>
      <c r="L5" s="116"/>
      <c r="M5" s="116"/>
    </row>
    <row r="6" spans="1:19" s="9" customFormat="1" ht="18" customHeight="1" thickBot="1">
      <c r="A6" s="50"/>
      <c r="B6" s="346" t="s">
        <v>173</v>
      </c>
      <c r="C6" s="1109"/>
      <c r="D6" s="1109"/>
      <c r="E6" s="1109"/>
      <c r="F6" s="1109"/>
      <c r="G6" s="1109"/>
      <c r="H6" s="1109"/>
      <c r="I6" s="1109"/>
      <c r="J6" s="1109"/>
      <c r="K6" s="52"/>
      <c r="L6" s="116"/>
      <c r="M6" s="116"/>
      <c r="N6" s="50"/>
      <c r="O6" s="50"/>
      <c r="P6" s="50"/>
      <c r="Q6" s="50"/>
      <c r="R6" s="50"/>
      <c r="S6" s="50"/>
    </row>
    <row r="7" spans="1:19" s="9" customFormat="1" ht="18.649999999999999" customHeight="1">
      <c r="A7" s="50"/>
      <c r="B7" s="229" t="s">
        <v>183</v>
      </c>
      <c r="C7" s="1059">
        <v>698.03060198000003</v>
      </c>
      <c r="D7" s="1060">
        <v>589.61487680285006</v>
      </c>
      <c r="E7" s="994">
        <f>+((C7-D7)/D7)*100</f>
        <v>18.387549134619448</v>
      </c>
      <c r="F7" s="1059">
        <v>186.14802901999991</v>
      </c>
      <c r="G7" s="1067">
        <v>191.27695821000006</v>
      </c>
      <c r="H7" s="1067">
        <v>160.64349817000004</v>
      </c>
      <c r="I7" s="1067">
        <v>159.96211658000004</v>
      </c>
      <c r="J7" s="1067">
        <v>174.64251436912548</v>
      </c>
      <c r="K7" s="52"/>
      <c r="L7" s="116"/>
      <c r="M7" s="116"/>
      <c r="N7" s="50"/>
      <c r="O7" s="988"/>
      <c r="P7" s="988"/>
      <c r="Q7" s="50"/>
      <c r="R7" s="50"/>
      <c r="S7" s="50"/>
    </row>
    <row r="8" spans="1:19" s="22" customFormat="1" ht="18.649999999999999" customHeight="1">
      <c r="A8" s="50"/>
      <c r="B8" s="229" t="s">
        <v>184</v>
      </c>
      <c r="C8" s="1061">
        <v>319.79130651000003</v>
      </c>
      <c r="D8" s="1062">
        <v>245.48070576145884</v>
      </c>
      <c r="E8" s="995">
        <f t="shared" ref="E8:E10" si="0">+((C8-D8)/D8)*100</f>
        <v>30.271462890754066</v>
      </c>
      <c r="F8" s="1061">
        <v>90.923485129999932</v>
      </c>
      <c r="G8" s="1068">
        <v>86.10558574000018</v>
      </c>
      <c r="H8" s="1068">
        <v>77.153661059998825</v>
      </c>
      <c r="I8" s="1068">
        <v>65.60857458000109</v>
      </c>
      <c r="J8" s="1068">
        <v>65.727408967644905</v>
      </c>
      <c r="K8" s="52"/>
      <c r="L8" s="116"/>
      <c r="M8" s="116"/>
      <c r="N8" s="50"/>
      <c r="O8" s="50"/>
      <c r="P8" s="50"/>
      <c r="Q8" s="50"/>
      <c r="R8" s="50"/>
      <c r="S8" s="50"/>
    </row>
    <row r="9" spans="1:19" s="9" customFormat="1" ht="18.649999999999999" customHeight="1">
      <c r="A9" s="50"/>
      <c r="B9" s="470" t="s">
        <v>185</v>
      </c>
      <c r="C9" s="1063">
        <v>100.38795490000001</v>
      </c>
      <c r="D9" s="1064">
        <v>99.583889844944025</v>
      </c>
      <c r="E9" s="996">
        <f t="shared" si="0"/>
        <v>0.80742483177544733</v>
      </c>
      <c r="F9" s="1063">
        <v>43.601712910000032</v>
      </c>
      <c r="G9" s="1069">
        <v>19.571142180000184</v>
      </c>
      <c r="H9" s="1069">
        <v>18.897707939999883</v>
      </c>
      <c r="I9" s="1069">
        <v>18.317391869999913</v>
      </c>
      <c r="J9" s="1069">
        <v>36.291234094289393</v>
      </c>
      <c r="K9" s="52"/>
      <c r="L9" s="116"/>
      <c r="M9" s="116"/>
      <c r="N9" s="50"/>
      <c r="O9" s="50"/>
      <c r="P9" s="50"/>
      <c r="Q9" s="50"/>
      <c r="R9" s="50"/>
      <c r="S9" s="50"/>
    </row>
    <row r="10" spans="1:19" ht="18.649999999999999" customHeight="1">
      <c r="B10" s="463" t="s">
        <v>130</v>
      </c>
      <c r="C10" s="1065">
        <v>1118.20986339</v>
      </c>
      <c r="D10" s="1066">
        <v>934.67947240925287</v>
      </c>
      <c r="E10" s="997">
        <f t="shared" si="0"/>
        <v>19.635650123745059</v>
      </c>
      <c r="F10" s="1065">
        <v>320.67322705999982</v>
      </c>
      <c r="G10" s="1070">
        <v>296.95368613000045</v>
      </c>
      <c r="H10" s="1070">
        <v>256.69486716999876</v>
      </c>
      <c r="I10" s="1070">
        <v>243.88808303000104</v>
      </c>
      <c r="J10" s="1070">
        <v>276.66115743105286</v>
      </c>
      <c r="K10" s="52"/>
      <c r="L10" s="116"/>
      <c r="M10" s="116"/>
      <c r="N10" s="50"/>
      <c r="O10" s="50"/>
      <c r="P10" s="50"/>
      <c r="Q10" s="50"/>
      <c r="R10" s="50"/>
      <c r="S10" s="50"/>
    </row>
    <row r="11" spans="1:19" s="30" customFormat="1" ht="3" customHeight="1">
      <c r="A11" s="50"/>
      <c r="B11" s="397"/>
      <c r="C11" s="397"/>
      <c r="D11" s="397"/>
      <c r="E11" s="397"/>
      <c r="F11" s="397"/>
      <c r="G11" s="397"/>
      <c r="H11" s="397"/>
      <c r="I11" s="397"/>
      <c r="J11" s="397"/>
      <c r="K11" s="52"/>
      <c r="L11" s="988"/>
      <c r="M11" s="50"/>
      <c r="N11" s="50"/>
      <c r="O11" s="50"/>
      <c r="P11" s="50"/>
      <c r="Q11" s="50"/>
      <c r="R11" s="50"/>
    </row>
    <row r="12" spans="1:19">
      <c r="B12" s="52"/>
      <c r="C12" s="52"/>
      <c r="D12" s="52"/>
      <c r="E12" s="52"/>
      <c r="F12" s="52"/>
      <c r="G12" s="52"/>
      <c r="H12" s="52"/>
      <c r="I12" s="52"/>
      <c r="J12" s="52"/>
      <c r="K12" s="52"/>
      <c r="L12" s="50"/>
      <c r="M12" s="50"/>
      <c r="N12" s="50"/>
      <c r="O12" s="50"/>
      <c r="P12" s="50"/>
      <c r="Q12" s="50"/>
      <c r="R12" s="50"/>
      <c r="S12" s="50"/>
    </row>
    <row r="13" spans="1:19">
      <c r="B13" s="987"/>
    </row>
    <row r="14" spans="1:19">
      <c r="B14" s="50"/>
      <c r="C14" s="50"/>
      <c r="D14" s="50"/>
      <c r="E14" s="50"/>
      <c r="F14" s="50"/>
      <c r="G14" s="50"/>
      <c r="H14" s="50"/>
      <c r="I14" s="50"/>
      <c r="J14" s="50"/>
      <c r="K14" s="50"/>
      <c r="L14" s="50"/>
      <c r="M14" s="50"/>
      <c r="N14" s="50"/>
      <c r="O14" s="50"/>
      <c r="P14" s="50"/>
      <c r="Q14" s="50"/>
      <c r="R14" s="50"/>
      <c r="S14" s="50"/>
    </row>
    <row r="29" spans="2:2">
      <c r="B29" s="987"/>
    </row>
    <row r="30" spans="2:2">
      <c r="B30" s="987"/>
    </row>
    <row r="31" spans="2:2">
      <c r="B31" s="987"/>
    </row>
    <row r="32" spans="2:2">
      <c r="B32" s="987"/>
    </row>
    <row r="33" spans="2:2">
      <c r="B33" s="987"/>
    </row>
    <row r="34" spans="2:2">
      <c r="B34" s="987"/>
    </row>
    <row r="35" spans="2:2">
      <c r="B35"/>
    </row>
    <row r="36" spans="2:2">
      <c r="B36" s="987"/>
    </row>
    <row r="37" spans="2:2">
      <c r="B37" s="987"/>
    </row>
    <row r="38" spans="2:2">
      <c r="B38" s="987"/>
    </row>
    <row r="39" spans="2:2">
      <c r="B39"/>
    </row>
    <row r="40" spans="2:2">
      <c r="B40" s="987"/>
    </row>
    <row r="41" spans="2:2">
      <c r="B41" s="987"/>
    </row>
    <row r="42" spans="2:2">
      <c r="B42" s="987"/>
    </row>
  </sheetData>
  <mergeCells count="8">
    <mergeCell ref="J5:J6"/>
    <mergeCell ref="H5:H6"/>
    <mergeCell ref="I5:I6"/>
    <mergeCell ref="C5:C6"/>
    <mergeCell ref="D5:D6"/>
    <mergeCell ref="E5:E6"/>
    <mergeCell ref="F5:F6"/>
    <mergeCell ref="G5:G6"/>
  </mergeCells>
  <phoneticPr fontId="104" type="noConversion"/>
  <conditionalFormatting sqref="E2 E11:E12 E14:E65359">
    <cfRule type="cellIs" dxfId="3" priority="4" stopIfTrue="1" operator="notEqual">
      <formula>0</formula>
    </cfRule>
  </conditionalFormatting>
  <conditionalFormatting sqref="E13">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8" tint="0.79998168889431442"/>
  </sheetPr>
  <dimension ref="A1:R10"/>
  <sheetViews>
    <sheetView showGridLines="0" zoomScaleNormal="100" workbookViewId="0">
      <selection activeCell="B1" sqref="B1"/>
    </sheetView>
  </sheetViews>
  <sheetFormatPr baseColWidth="10" defaultColWidth="11.453125" defaultRowHeight="14.5"/>
  <cols>
    <col min="1" max="1" customWidth="true" style="50" width="2.54296875" collapsed="false"/>
    <col min="2" max="2" customWidth="true" style="29" width="115.54296875" collapsed="false"/>
    <col min="3" max="10" customWidth="true" style="29" width="17.54296875" collapsed="false"/>
    <col min="11" max="16384" style="29" width="11.453125" collapsed="false"/>
  </cols>
  <sheetData>
    <row r="1" spans="1:18" s="19" customFormat="1" ht="49.5" customHeight="1">
      <c r="C1" s="238"/>
      <c r="D1" s="238"/>
      <c r="E1" s="238"/>
      <c r="F1" s="238"/>
      <c r="G1" s="238" t="s">
        <v>5</v>
      </c>
      <c r="H1" s="238"/>
      <c r="I1" s="238"/>
      <c r="J1" s="238"/>
    </row>
    <row r="2" spans="1:18" s="116" customFormat="1" ht="56.15" customHeight="1">
      <c r="A2" s="83"/>
      <c r="B2" s="335" t="s">
        <v>186</v>
      </c>
    </row>
    <row r="3" spans="1:18" s="13" customFormat="1">
      <c r="A3" s="3"/>
      <c r="B3" s="15"/>
    </row>
    <row r="4" spans="1:18" s="3" customFormat="1" ht="3" customHeight="1">
      <c r="A4" s="50"/>
      <c r="B4" s="362"/>
      <c r="C4" s="362"/>
      <c r="D4" s="362"/>
      <c r="E4" s="362"/>
      <c r="F4" s="362"/>
      <c r="G4" s="362"/>
      <c r="H4" s="362"/>
      <c r="I4" s="362"/>
      <c r="J4" s="362"/>
    </row>
    <row r="5" spans="1:18" s="85" customFormat="1" ht="18" customHeight="1">
      <c r="A5" s="50"/>
      <c r="B5" s="84"/>
      <c r="C5" s="1108">
        <v>2023</v>
      </c>
      <c r="D5" s="1108">
        <v>2022</v>
      </c>
      <c r="E5" s="1108" t="s">
        <v>146</v>
      </c>
      <c r="F5" s="1108" t="s">
        <v>407</v>
      </c>
      <c r="G5" s="1108" t="s">
        <v>70</v>
      </c>
      <c r="H5" s="1108" t="s">
        <v>34</v>
      </c>
      <c r="I5" s="1108" t="s">
        <v>71</v>
      </c>
      <c r="J5" s="1108" t="s">
        <v>72</v>
      </c>
    </row>
    <row r="6" spans="1:18" s="30" customFormat="1" ht="18" customHeight="1" thickBot="1">
      <c r="A6" s="50"/>
      <c r="B6" s="346" t="s">
        <v>173</v>
      </c>
      <c r="C6" s="1109"/>
      <c r="D6" s="1109"/>
      <c r="E6" s="1109"/>
      <c r="F6" s="1109"/>
      <c r="G6" s="1109"/>
      <c r="H6" s="1109"/>
      <c r="I6" s="1109"/>
      <c r="J6" s="1109"/>
      <c r="K6" s="52"/>
      <c r="L6" s="50"/>
      <c r="M6" s="50"/>
      <c r="N6" s="50"/>
      <c r="O6" s="50"/>
      <c r="P6" s="50"/>
      <c r="Q6" s="50"/>
      <c r="R6" s="50"/>
    </row>
    <row r="7" spans="1:18" s="30" customFormat="1" ht="18.649999999999999" customHeight="1">
      <c r="A7" s="50"/>
      <c r="B7" s="471" t="s">
        <v>129</v>
      </c>
      <c r="C7" s="396">
        <v>235.36627233981272</v>
      </c>
      <c r="D7" s="725">
        <v>328.31077216339588</v>
      </c>
      <c r="E7" s="395">
        <f t="shared" ref="E7" si="0">+((C7-D7)/D7)*100</f>
        <v>-28.309914783218236</v>
      </c>
      <c r="F7" s="396">
        <v>20.841182753447093</v>
      </c>
      <c r="G7" s="725">
        <v>71.629263429576653</v>
      </c>
      <c r="H7" s="725">
        <v>61.323335656795479</v>
      </c>
      <c r="I7" s="725">
        <v>81.572490499993492</v>
      </c>
      <c r="J7" s="725">
        <v>10.520536886452581</v>
      </c>
      <c r="K7" s="52"/>
      <c r="L7" s="50"/>
      <c r="M7" s="50"/>
      <c r="N7" s="50"/>
      <c r="O7" s="50"/>
      <c r="P7" s="50"/>
      <c r="Q7" s="50"/>
      <c r="R7" s="50"/>
    </row>
    <row r="8" spans="1:18" s="30" customFormat="1" ht="3" customHeight="1">
      <c r="A8" s="50"/>
      <c r="B8" s="397"/>
      <c r="C8" s="397"/>
      <c r="D8" s="397"/>
      <c r="E8" s="397"/>
      <c r="F8" s="397"/>
      <c r="G8" s="397"/>
      <c r="H8" s="397"/>
      <c r="I8" s="397"/>
      <c r="J8" s="397"/>
      <c r="K8" s="52"/>
      <c r="L8" s="50"/>
      <c r="M8" s="50"/>
      <c r="N8" s="50"/>
      <c r="O8" s="50"/>
      <c r="P8" s="50"/>
      <c r="Q8" s="50"/>
      <c r="R8" s="50"/>
    </row>
    <row r="9" spans="1:18" s="30" customFormat="1">
      <c r="A9" s="50"/>
      <c r="B9" s="50"/>
      <c r="C9" s="50"/>
      <c r="D9" s="50"/>
      <c r="E9" s="50"/>
      <c r="F9" s="50"/>
      <c r="G9" s="50"/>
      <c r="H9" s="50"/>
      <c r="I9" s="50"/>
      <c r="J9" s="50"/>
      <c r="K9" s="50"/>
      <c r="L9" s="50"/>
      <c r="M9" s="50"/>
      <c r="N9" s="50"/>
      <c r="O9" s="50"/>
      <c r="P9" s="50"/>
      <c r="Q9" s="50"/>
      <c r="R9" s="50"/>
    </row>
    <row r="10" spans="1:18" s="30" customFormat="1">
      <c r="A10" s="50"/>
      <c r="B10" s="50"/>
      <c r="C10" s="50"/>
      <c r="D10" s="50"/>
      <c r="E10" s="50"/>
      <c r="F10" s="50"/>
      <c r="G10" s="50"/>
      <c r="H10" s="50"/>
      <c r="I10" s="50"/>
      <c r="J10" s="50"/>
      <c r="K10" s="50"/>
      <c r="L10" s="50"/>
      <c r="M10" s="50"/>
      <c r="N10" s="50"/>
      <c r="O10" s="50"/>
      <c r="P10" s="50"/>
      <c r="Q10" s="50"/>
      <c r="R10" s="50"/>
    </row>
  </sheetData>
  <mergeCells count="8">
    <mergeCell ref="H5:H6"/>
    <mergeCell ref="I5:I6"/>
    <mergeCell ref="J5:J6"/>
    <mergeCell ref="C5:C6"/>
    <mergeCell ref="D5:D6"/>
    <mergeCell ref="E5:E6"/>
    <mergeCell ref="F5:F6"/>
    <mergeCell ref="G5:G6"/>
  </mergeCells>
  <pageMargins left="0.7" right="0.7" top="0.75" bottom="0.75" header="0.3" footer="0.3"/>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8" tint="0.79998168889431442"/>
    <pageSetUpPr fitToPage="1"/>
  </sheetPr>
  <dimension ref="A1:N16"/>
  <sheetViews>
    <sheetView showGridLines="0" zoomScaleNormal="100" workbookViewId="0">
      <selection activeCell="H42" sqref="H42"/>
    </sheetView>
  </sheetViews>
  <sheetFormatPr baseColWidth="10" defaultColWidth="11.453125" defaultRowHeight="14.5"/>
  <cols>
    <col min="1" max="1" customWidth="true" style="50" width="2.54296875" collapsed="false"/>
    <col min="2" max="2" customWidth="true" style="1" width="115.54296875" collapsed="false"/>
    <col min="3" max="10" customWidth="true" style="1" width="17.54296875" collapsed="false"/>
    <col min="11" max="11" style="1" width="11.453125" collapsed="false"/>
    <col min="12" max="12" customWidth="true" style="1" width="10.54296875" collapsed="false"/>
    <col min="13" max="13" customWidth="true" style="1" width="9.0" collapsed="false"/>
    <col min="14" max="16" style="1" width="11.453125" collapsed="false"/>
    <col min="17" max="17" customWidth="true" style="1" width="1.453125" collapsed="false"/>
    <col min="18" max="21" style="1" width="11.453125" collapsed="false"/>
    <col min="22" max="22" customWidth="true" style="1" width="1.453125" collapsed="false"/>
    <col min="23" max="26" style="1" width="11.453125" collapsed="false"/>
    <col min="27" max="27" customWidth="true" style="1" width="1.1796875" collapsed="false"/>
    <col min="28" max="31" style="1" width="11.453125" collapsed="false"/>
    <col min="32" max="32" customWidth="true" style="1" width="2.1796875" collapsed="false"/>
    <col min="33" max="36" style="1" width="11.453125" collapsed="false"/>
    <col min="37" max="37" customWidth="true" style="1" width="1.453125" collapsed="false"/>
    <col min="38" max="41" style="1" width="11.453125" collapsed="false"/>
    <col min="42" max="42" customWidth="true" style="1" width="1.0" collapsed="false"/>
    <col min="43" max="46" style="1" width="11.453125" collapsed="false"/>
    <col min="47" max="47" customWidth="true" style="1" width="1.453125" collapsed="false"/>
    <col min="48" max="51" style="1" width="11.453125" collapsed="false"/>
    <col min="52" max="52" customWidth="true" style="1" width="1.1796875" collapsed="false"/>
    <col min="53" max="16384" style="1" width="11.453125" collapsed="false"/>
  </cols>
  <sheetData>
    <row r="1" spans="1:14" s="19" customFormat="1" ht="49.5" customHeight="1">
      <c r="C1" s="238"/>
      <c r="D1" s="238"/>
      <c r="E1" s="238"/>
      <c r="F1" s="238"/>
      <c r="G1" s="238" t="s">
        <v>5</v>
      </c>
      <c r="H1" s="238"/>
      <c r="I1" s="238"/>
      <c r="J1" s="238"/>
    </row>
    <row r="2" spans="1:14" s="116" customFormat="1" ht="56.15" customHeight="1">
      <c r="A2" s="83"/>
      <c r="B2" s="335" t="s">
        <v>187</v>
      </c>
    </row>
    <row r="3" spans="1:14" s="13" customFormat="1">
      <c r="A3" s="3"/>
      <c r="B3" s="15"/>
    </row>
    <row r="4" spans="1:14" s="3" customFormat="1" ht="3" customHeight="1">
      <c r="A4" s="50"/>
      <c r="B4" s="362"/>
      <c r="C4" s="362"/>
      <c r="D4" s="362"/>
      <c r="E4" s="362"/>
      <c r="F4" s="362"/>
      <c r="G4" s="362"/>
      <c r="H4" s="362"/>
      <c r="I4" s="362"/>
      <c r="J4" s="362"/>
    </row>
    <row r="5" spans="1:14" s="85" customFormat="1" ht="18" customHeight="1">
      <c r="A5" s="50"/>
      <c r="B5" s="84"/>
      <c r="C5" s="1108">
        <v>2023</v>
      </c>
      <c r="D5" s="1108">
        <v>2022</v>
      </c>
      <c r="E5" s="1108" t="s">
        <v>146</v>
      </c>
      <c r="F5" s="1108" t="s">
        <v>407</v>
      </c>
      <c r="G5" s="1108" t="s">
        <v>70</v>
      </c>
      <c r="H5" s="1108" t="s">
        <v>34</v>
      </c>
      <c r="I5" s="1108" t="s">
        <v>71</v>
      </c>
      <c r="J5" s="1108" t="s">
        <v>72</v>
      </c>
    </row>
    <row r="6" spans="1:14" ht="18" customHeight="1" thickBot="1">
      <c r="B6" s="346" t="s">
        <v>173</v>
      </c>
      <c r="C6" s="1109"/>
      <c r="D6" s="1109"/>
      <c r="E6" s="1109"/>
      <c r="F6" s="1109"/>
      <c r="G6" s="1109"/>
      <c r="H6" s="1109"/>
      <c r="I6" s="1109"/>
      <c r="J6" s="1109"/>
      <c r="K6" s="52"/>
      <c r="L6" s="50"/>
      <c r="M6" s="50"/>
      <c r="N6" s="50"/>
    </row>
    <row r="7" spans="1:14" s="2" customFormat="1" ht="18.649999999999999" customHeight="1">
      <c r="A7" s="50"/>
      <c r="B7" s="456" t="s">
        <v>188</v>
      </c>
      <c r="C7" s="166">
        <v>-1021.6365503762888</v>
      </c>
      <c r="D7" s="729">
        <v>-587.13708012999996</v>
      </c>
      <c r="E7" s="906">
        <f>+((C7-D7)/D7)*100</f>
        <v>74.003070994951443</v>
      </c>
      <c r="F7" s="166">
        <v>-457.25214951999976</v>
      </c>
      <c r="G7" s="719">
        <v>0</v>
      </c>
      <c r="H7" s="719">
        <v>-169.02024678000004</v>
      </c>
      <c r="I7" s="719">
        <v>-395.36415407628903</v>
      </c>
      <c r="J7" s="719">
        <v>-406.56837354999993</v>
      </c>
      <c r="K7" s="52"/>
      <c r="L7" s="50"/>
      <c r="M7" s="50"/>
      <c r="N7" s="50"/>
    </row>
    <row r="8" spans="1:14" s="2" customFormat="1" ht="18.649999999999999" customHeight="1">
      <c r="A8" s="50"/>
      <c r="B8" s="229" t="s">
        <v>189</v>
      </c>
      <c r="C8" s="171">
        <v>-56.534166480000017</v>
      </c>
      <c r="D8" s="726">
        <v>-69.629785910000038</v>
      </c>
      <c r="E8" s="173">
        <f t="shared" ref="E8:E10" si="0">+((C8-D8)/D8)*100</f>
        <v>-18.807496330559971</v>
      </c>
      <c r="F8" s="171">
        <v>1.39380050999997</v>
      </c>
      <c r="G8" s="905">
        <v>-7.2126317199999903</v>
      </c>
      <c r="H8" s="905">
        <v>-18.933056769999993</v>
      </c>
      <c r="I8" s="905">
        <v>-31.782278500000004</v>
      </c>
      <c r="J8" s="905">
        <v>-0.53004950000003248</v>
      </c>
      <c r="K8" s="52"/>
      <c r="L8" s="50"/>
      <c r="M8" s="50"/>
      <c r="N8" s="50"/>
    </row>
    <row r="9" spans="1:14" s="2" customFormat="1" ht="18.649999999999999" customHeight="1">
      <c r="A9" s="50"/>
      <c r="B9" s="202" t="s">
        <v>190</v>
      </c>
      <c r="C9" s="167">
        <v>-258.71705299460206</v>
      </c>
      <c r="D9" s="727">
        <v>-305.73376318548776</v>
      </c>
      <c r="E9" s="169">
        <f t="shared" si="0"/>
        <v>-15.378317952525514</v>
      </c>
      <c r="F9" s="167">
        <v>-62.732377724130259</v>
      </c>
      <c r="G9" s="720">
        <v>-80.962922040123772</v>
      </c>
      <c r="H9" s="720">
        <v>-51.538846517179437</v>
      </c>
      <c r="I9" s="720">
        <v>-63.482906713168589</v>
      </c>
      <c r="J9" s="720">
        <v>-69.820173233206447</v>
      </c>
      <c r="K9" s="52"/>
      <c r="L9" s="50"/>
      <c r="M9" s="50"/>
      <c r="N9" s="50"/>
    </row>
    <row r="10" spans="1:14" ht="18.649999999999999" customHeight="1">
      <c r="B10" s="472" t="s">
        <v>131</v>
      </c>
      <c r="C10" s="392">
        <v>-1336.8877698508909</v>
      </c>
      <c r="D10" s="728">
        <v>-962.50062922548773</v>
      </c>
      <c r="E10" s="394">
        <f t="shared" si="0"/>
        <v>38.897339831005389</v>
      </c>
      <c r="F10" s="392">
        <v>-518.59072673413004</v>
      </c>
      <c r="G10" s="721">
        <v>-88.175553760123762</v>
      </c>
      <c r="H10" s="721">
        <v>-239.49215006717947</v>
      </c>
      <c r="I10" s="721">
        <v>-490.62933928945762</v>
      </c>
      <c r="J10" s="721">
        <v>-476.9185962832064</v>
      </c>
      <c r="K10" s="52"/>
      <c r="L10" s="50"/>
      <c r="M10" s="50"/>
      <c r="N10" s="50"/>
    </row>
    <row r="11" spans="1:14" ht="3" customHeight="1">
      <c r="B11" s="399"/>
      <c r="C11" s="400"/>
      <c r="D11" s="400"/>
      <c r="E11" s="400"/>
      <c r="F11" s="400"/>
      <c r="G11" s="400"/>
      <c r="H11" s="400"/>
      <c r="I11" s="400"/>
      <c r="J11" s="400"/>
      <c r="K11" s="52"/>
      <c r="L11" s="50"/>
      <c r="M11" s="50"/>
      <c r="N11" s="50"/>
    </row>
    <row r="12" spans="1:14">
      <c r="B12" s="50"/>
      <c r="C12" s="50"/>
      <c r="D12" s="50"/>
      <c r="E12" s="50"/>
      <c r="F12" s="50"/>
      <c r="G12" s="50"/>
      <c r="H12" s="50"/>
      <c r="I12" s="50"/>
      <c r="J12" s="50"/>
      <c r="K12" s="50"/>
      <c r="L12" s="50"/>
      <c r="M12" s="50"/>
      <c r="N12" s="50"/>
    </row>
    <row r="13" spans="1:14">
      <c r="B13" s="504"/>
      <c r="C13" s="50"/>
      <c r="D13" s="50"/>
      <c r="E13" s="50"/>
      <c r="F13" s="50"/>
      <c r="G13" s="50"/>
      <c r="H13" s="50"/>
      <c r="I13" s="50"/>
      <c r="J13" s="50"/>
      <c r="K13" s="50"/>
      <c r="L13" s="50"/>
      <c r="M13" s="50"/>
      <c r="N13" s="50"/>
    </row>
    <row r="14" spans="1:14">
      <c r="B14" s="50"/>
      <c r="C14" s="50"/>
      <c r="D14" s="50"/>
      <c r="E14" s="50"/>
      <c r="F14" s="50"/>
      <c r="G14" s="50"/>
      <c r="H14" s="50"/>
      <c r="I14" s="50"/>
      <c r="J14" s="50"/>
      <c r="K14" s="50"/>
      <c r="L14" s="50"/>
      <c r="M14" s="50"/>
      <c r="N14" s="50"/>
    </row>
    <row r="15" spans="1:14">
      <c r="B15" s="50"/>
      <c r="C15" s="50"/>
      <c r="D15" s="50"/>
      <c r="E15" s="50"/>
      <c r="F15" s="50"/>
      <c r="G15" s="50"/>
      <c r="H15" s="50"/>
      <c r="I15" s="50"/>
      <c r="J15" s="50"/>
      <c r="K15" s="50"/>
      <c r="L15" s="50"/>
      <c r="M15" s="50"/>
      <c r="N15" s="50"/>
    </row>
    <row r="16" spans="1:14">
      <c r="B16" s="50"/>
      <c r="C16" s="50"/>
      <c r="D16" s="50"/>
      <c r="E16" s="50"/>
      <c r="F16" s="50"/>
      <c r="G16" s="50"/>
      <c r="H16" s="50"/>
      <c r="I16" s="50"/>
      <c r="J16" s="50"/>
      <c r="K16" s="50"/>
      <c r="L16" s="50"/>
      <c r="M16" s="50"/>
      <c r="N16" s="50"/>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8" tint="0.79998168889431442"/>
    <pageSetUpPr fitToPage="1"/>
  </sheetPr>
  <dimension ref="A1:S17"/>
  <sheetViews>
    <sheetView showGridLines="0" zoomScaleNormal="100" workbookViewId="0">
      <selection activeCell="C7" sqref="C7:J7"/>
    </sheetView>
  </sheetViews>
  <sheetFormatPr baseColWidth="10" defaultColWidth="9.1796875" defaultRowHeight="14.5"/>
  <cols>
    <col min="1" max="1" customWidth="true" style="50" width="2.54296875" collapsed="false"/>
    <col min="2" max="2" customWidth="true" style="4" width="115.54296875" collapsed="false"/>
    <col min="3" max="4" customWidth="true" style="4" width="17.54296875" collapsed="false"/>
    <col min="5" max="6" customWidth="true" style="16" width="17.54296875" collapsed="false"/>
    <col min="7" max="10" customWidth="true" style="4" width="17.54296875" collapsed="false"/>
    <col min="11" max="16384" style="4" width="9.1796875" collapsed="false"/>
  </cols>
  <sheetData>
    <row r="1" spans="1:19" s="19" customFormat="1" ht="49.5" customHeight="1">
      <c r="C1" s="238"/>
      <c r="D1" s="238"/>
      <c r="E1" s="238"/>
      <c r="F1" s="238"/>
      <c r="G1" s="238" t="s">
        <v>5</v>
      </c>
      <c r="H1" s="238"/>
      <c r="I1" s="238"/>
      <c r="J1" s="238"/>
    </row>
    <row r="2" spans="1:19" s="116" customFormat="1" ht="56.15" customHeight="1">
      <c r="A2" s="83"/>
      <c r="B2" s="335" t="s">
        <v>191</v>
      </c>
    </row>
    <row r="3" spans="1:19" s="13" customFormat="1">
      <c r="A3" s="3"/>
      <c r="B3" s="15"/>
    </row>
    <row r="4" spans="1:19" s="3" customFormat="1" ht="3" customHeight="1">
      <c r="A4" s="50"/>
      <c r="B4" s="362"/>
      <c r="C4" s="362"/>
      <c r="D4" s="362"/>
      <c r="E4" s="362"/>
      <c r="F4" s="362"/>
      <c r="G4" s="362"/>
      <c r="H4" s="362"/>
      <c r="I4" s="362"/>
      <c r="J4" s="362"/>
    </row>
    <row r="5" spans="1:19" s="85" customFormat="1" ht="18" customHeight="1">
      <c r="A5" s="50"/>
      <c r="B5" s="84"/>
      <c r="C5" s="1108">
        <v>2023</v>
      </c>
      <c r="D5" s="1108">
        <v>2022</v>
      </c>
      <c r="E5" s="1108" t="s">
        <v>146</v>
      </c>
      <c r="F5" s="1108" t="s">
        <v>407</v>
      </c>
      <c r="G5" s="1108" t="s">
        <v>70</v>
      </c>
      <c r="H5" s="1108" t="s">
        <v>34</v>
      </c>
      <c r="I5" s="1108" t="s">
        <v>71</v>
      </c>
      <c r="J5" s="1108" t="s">
        <v>72</v>
      </c>
    </row>
    <row r="6" spans="1:19" ht="18" customHeight="1" thickBot="1">
      <c r="B6" s="473" t="s">
        <v>173</v>
      </c>
      <c r="C6" s="1109"/>
      <c r="D6" s="1109"/>
      <c r="E6" s="1109"/>
      <c r="F6" s="1109"/>
      <c r="G6" s="1109"/>
      <c r="H6" s="1109"/>
      <c r="I6" s="1109"/>
      <c r="J6" s="1109"/>
      <c r="K6" s="50"/>
      <c r="L6" s="50"/>
      <c r="M6" s="50"/>
      <c r="N6" s="50"/>
      <c r="O6" s="50"/>
      <c r="P6" s="50"/>
      <c r="Q6" s="50"/>
      <c r="R6" s="50"/>
      <c r="S6" s="50"/>
    </row>
    <row r="7" spans="1:19" ht="18.649999999999999" customHeight="1">
      <c r="B7" s="474" t="s">
        <v>192</v>
      </c>
      <c r="C7" s="176">
        <v>14231.478334831498</v>
      </c>
      <c r="D7" s="177">
        <v>11093.092274266</v>
      </c>
      <c r="E7" s="837">
        <f>+((C7-D7)/D7)*100</f>
        <v>28.291354502170634</v>
      </c>
      <c r="F7" s="176">
        <v>3542.2121028691995</v>
      </c>
      <c r="G7" s="907">
        <v>4015.7882727758783</v>
      </c>
      <c r="H7" s="907">
        <v>3572.1421265196809</v>
      </c>
      <c r="I7" s="907">
        <v>3101.3358326667399</v>
      </c>
      <c r="J7" s="907">
        <v>2801.3875316950903</v>
      </c>
      <c r="K7" s="50"/>
      <c r="L7" s="50"/>
      <c r="M7" s="50"/>
      <c r="N7" s="50"/>
      <c r="O7" s="50"/>
      <c r="P7" s="50"/>
      <c r="Q7" s="50"/>
      <c r="R7" s="50"/>
      <c r="S7" s="50"/>
    </row>
    <row r="8" spans="1:19" ht="18.649999999999999" customHeight="1">
      <c r="B8" s="475" t="s">
        <v>193</v>
      </c>
      <c r="C8" s="174">
        <v>-3515.8760868469899</v>
      </c>
      <c r="D8" s="175">
        <v>-3359.6444171142803</v>
      </c>
      <c r="E8" s="851">
        <f t="shared" ref="E8:E14" si="0">+((C8-D8)/D8)*100</f>
        <v>4.6502442025368467</v>
      </c>
      <c r="F8" s="174">
        <v>-874.89260974074011</v>
      </c>
      <c r="G8" s="908">
        <v>-896.55010984605997</v>
      </c>
      <c r="H8" s="908">
        <v>-876.1977458635979</v>
      </c>
      <c r="I8" s="908">
        <v>-868.23562139659202</v>
      </c>
      <c r="J8" s="908">
        <v>-836.39461365451007</v>
      </c>
      <c r="K8" s="50"/>
      <c r="L8" s="50"/>
      <c r="M8" s="50"/>
      <c r="N8" s="50"/>
      <c r="O8" s="50"/>
      <c r="P8" s="50"/>
      <c r="Q8" s="50"/>
      <c r="R8" s="50"/>
      <c r="S8" s="50"/>
    </row>
    <row r="9" spans="1:19" ht="18.649999999999999" customHeight="1">
      <c r="B9" s="229" t="s">
        <v>194</v>
      </c>
      <c r="C9" s="171">
        <v>-1522.1691521347</v>
      </c>
      <c r="D9" s="96">
        <v>-1434.57291938443</v>
      </c>
      <c r="E9" s="185">
        <f t="shared" si="0"/>
        <v>6.1060843660604744</v>
      </c>
      <c r="F9" s="171">
        <v>-372.7189060694601</v>
      </c>
      <c r="G9" s="905">
        <v>-379.75296514899782</v>
      </c>
      <c r="H9" s="905">
        <v>-384.12184047485209</v>
      </c>
      <c r="I9" s="905">
        <v>-385.57544044138996</v>
      </c>
      <c r="J9" s="905">
        <v>-351.68463197089011</v>
      </c>
      <c r="K9" s="50"/>
      <c r="L9" s="50"/>
      <c r="M9" s="50"/>
      <c r="N9" s="50"/>
      <c r="O9" s="50"/>
      <c r="P9" s="50"/>
      <c r="Q9" s="50"/>
      <c r="R9" s="50"/>
      <c r="S9" s="50"/>
    </row>
    <row r="10" spans="1:19" ht="18.649999999999999" customHeight="1">
      <c r="B10" s="476" t="s">
        <v>195</v>
      </c>
      <c r="C10" s="176">
        <v>-774.43471466780193</v>
      </c>
      <c r="D10" s="177">
        <v>-730.39747007265305</v>
      </c>
      <c r="E10" s="837">
        <f t="shared" si="0"/>
        <v>6.0292164745270087</v>
      </c>
      <c r="F10" s="176">
        <v>-199.70159788461402</v>
      </c>
      <c r="G10" s="907">
        <v>-194.75135891685593</v>
      </c>
      <c r="H10" s="907">
        <v>-194.26844862467303</v>
      </c>
      <c r="I10" s="907">
        <v>-185.71330924165898</v>
      </c>
      <c r="J10" s="907">
        <v>-188.00123104251003</v>
      </c>
      <c r="K10" s="50"/>
      <c r="L10" s="50"/>
      <c r="M10" s="50"/>
      <c r="N10" s="50"/>
      <c r="O10" s="50"/>
      <c r="P10" s="50"/>
      <c r="Q10" s="50"/>
      <c r="R10" s="50"/>
      <c r="S10" s="50"/>
    </row>
    <row r="11" spans="1:19" ht="18.649999999999999" customHeight="1">
      <c r="B11" s="477" t="s">
        <v>196</v>
      </c>
      <c r="C11" s="401">
        <v>-5812.4799536494911</v>
      </c>
      <c r="D11" s="402">
        <v>-5524.6148065713624</v>
      </c>
      <c r="E11" s="852">
        <f t="shared" si="0"/>
        <v>5.2105921798515595</v>
      </c>
      <c r="F11" s="401">
        <v>-1447.3131136948132</v>
      </c>
      <c r="G11" s="909">
        <v>-1471.054433911914</v>
      </c>
      <c r="H11" s="909">
        <v>-1454.5880349631229</v>
      </c>
      <c r="I11" s="909">
        <v>-1439.524371079641</v>
      </c>
      <c r="J11" s="909">
        <v>-1376.0804766679098</v>
      </c>
      <c r="K11" s="50"/>
      <c r="L11" s="50"/>
      <c r="M11" s="50"/>
      <c r="N11" s="50"/>
      <c r="O11" s="50"/>
      <c r="P11" s="50"/>
      <c r="Q11" s="50"/>
      <c r="R11" s="50"/>
      <c r="S11" s="50"/>
    </row>
    <row r="12" spans="1:19" ht="18.649999999999999" customHeight="1">
      <c r="B12" s="476" t="s">
        <v>132</v>
      </c>
      <c r="C12" s="176">
        <v>-9.08</v>
      </c>
      <c r="D12" s="177">
        <v>-49.732999999999997</v>
      </c>
      <c r="E12" s="837">
        <f t="shared" si="0"/>
        <v>-81.742504976574921</v>
      </c>
      <c r="F12" s="176">
        <v>0</v>
      </c>
      <c r="G12" s="907">
        <v>-3.76</v>
      </c>
      <c r="H12" s="907">
        <v>-2.88</v>
      </c>
      <c r="I12" s="907">
        <v>-2.44</v>
      </c>
      <c r="J12" s="907">
        <v>-15.12</v>
      </c>
      <c r="K12" s="60"/>
      <c r="L12" s="50"/>
      <c r="M12" s="50"/>
      <c r="N12" s="50"/>
      <c r="O12" s="50"/>
      <c r="P12" s="50"/>
      <c r="Q12" s="50"/>
      <c r="R12" s="50"/>
      <c r="S12" s="50"/>
    </row>
    <row r="13" spans="1:19" ht="3" customHeight="1">
      <c r="B13" s="478"/>
      <c r="C13" s="405"/>
      <c r="D13" s="405"/>
      <c r="E13" s="405"/>
      <c r="F13" s="405"/>
      <c r="G13" s="405"/>
      <c r="H13" s="405"/>
      <c r="I13" s="405"/>
      <c r="J13" s="405"/>
    </row>
    <row r="14" spans="1:19" ht="15" hidden="1" customHeight="1">
      <c r="B14" s="479" t="s">
        <v>197</v>
      </c>
      <c r="C14" s="178"/>
      <c r="D14" s="178"/>
      <c r="E14" s="178" t="e">
        <f t="shared" si="0"/>
        <v>#DIV/0!</v>
      </c>
      <c r="F14" s="178"/>
      <c r="G14" s="178">
        <v>0</v>
      </c>
      <c r="H14" s="178">
        <v>0</v>
      </c>
      <c r="I14" s="178">
        <v>0</v>
      </c>
      <c r="J14" s="178">
        <v>0</v>
      </c>
    </row>
    <row r="15" spans="1:19" ht="18.649999999999999" customHeight="1">
      <c r="B15" s="480" t="s">
        <v>197</v>
      </c>
      <c r="C15" s="698">
        <f>+F15</f>
        <v>40.906220820371423</v>
      </c>
      <c r="D15" s="403">
        <f>+J15</f>
        <v>50.25062145658751</v>
      </c>
      <c r="E15" s="403">
        <f>+((C15-D15))</f>
        <v>-9.3444006362160863</v>
      </c>
      <c r="F15" s="698">
        <v>40.906220820371423</v>
      </c>
      <c r="G15" s="910">
        <v>42.736604301225086</v>
      </c>
      <c r="H15" s="910">
        <v>45.98055446580733</v>
      </c>
      <c r="I15" s="910">
        <v>48.563348336467143</v>
      </c>
      <c r="J15" s="910">
        <v>50.25062145658751</v>
      </c>
    </row>
    <row r="16" spans="1:19" ht="18.649999999999999" customHeight="1">
      <c r="B16" s="480" t="s">
        <v>198</v>
      </c>
      <c r="C16" s="698">
        <f>+F16</f>
        <v>40.842418594162943</v>
      </c>
      <c r="D16" s="403">
        <f>+J16</f>
        <v>49.802297411583652</v>
      </c>
      <c r="E16" s="403">
        <f>+((C16-D16))</f>
        <v>-8.9598788174207087</v>
      </c>
      <c r="F16" s="698">
        <v>40.842418594162943</v>
      </c>
      <c r="G16" s="910">
        <v>42.557220852328101</v>
      </c>
      <c r="H16" s="910">
        <v>45.723816061349417</v>
      </c>
      <c r="I16" s="910">
        <v>48.177238514514265</v>
      </c>
      <c r="J16" s="910">
        <v>49.802297411583652</v>
      </c>
    </row>
    <row r="17" spans="2:10" ht="3" customHeight="1">
      <c r="B17" s="404"/>
      <c r="C17" s="406"/>
      <c r="D17" s="406"/>
      <c r="E17" s="406"/>
      <c r="F17" s="406"/>
      <c r="G17" s="406"/>
      <c r="H17" s="406"/>
      <c r="I17" s="406"/>
      <c r="J17" s="406"/>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8" tint="0.79998168889431442"/>
    <pageSetUpPr fitToPage="1"/>
  </sheetPr>
  <dimension ref="A1:M12"/>
  <sheetViews>
    <sheetView showGridLines="0" zoomScaleNormal="100" workbookViewId="0">
      <selection activeCell="B33" sqref="B33"/>
    </sheetView>
  </sheetViews>
  <sheetFormatPr baseColWidth="10" defaultColWidth="9.1796875" defaultRowHeight="14.5"/>
  <cols>
    <col min="1" max="1" customWidth="true" style="50" width="2.54296875" collapsed="false"/>
    <col min="2" max="2" customWidth="true" style="4" width="115.54296875" collapsed="false"/>
    <col min="3" max="4" customWidth="true" style="4" width="17.54296875" collapsed="false"/>
    <col min="5" max="6" customWidth="true" style="16" width="17.54296875" collapsed="false"/>
    <col min="7" max="10" customWidth="true" style="4" width="17.54296875" collapsed="false"/>
    <col min="11" max="16384" style="4" width="9.1796875" collapsed="false"/>
  </cols>
  <sheetData>
    <row r="1" spans="1:13" s="19" customFormat="1" ht="49.5" customHeight="1">
      <c r="C1" s="238"/>
      <c r="D1" s="238"/>
      <c r="E1" s="238"/>
      <c r="F1" s="238"/>
      <c r="G1" s="238" t="s">
        <v>5</v>
      </c>
      <c r="H1" s="238"/>
      <c r="I1" s="238"/>
      <c r="J1" s="238"/>
    </row>
    <row r="2" spans="1:13" s="116" customFormat="1" ht="56.15" customHeight="1">
      <c r="A2" s="83"/>
      <c r="B2" s="335" t="s">
        <v>199</v>
      </c>
    </row>
    <row r="3" spans="1:13" s="13" customFormat="1">
      <c r="A3" s="3"/>
      <c r="B3" s="15"/>
    </row>
    <row r="4" spans="1:13" s="3" customFormat="1" ht="3" customHeight="1">
      <c r="A4" s="50"/>
      <c r="B4" s="362"/>
      <c r="C4" s="362"/>
      <c r="D4" s="362"/>
      <c r="E4" s="362"/>
      <c r="F4" s="362"/>
      <c r="G4" s="362"/>
      <c r="H4" s="362"/>
      <c r="I4" s="362"/>
      <c r="J4" s="362"/>
    </row>
    <row r="5" spans="1:13" s="85" customFormat="1" ht="18" customHeight="1">
      <c r="A5" s="50"/>
      <c r="B5" s="84"/>
      <c r="C5" s="1108">
        <v>2023</v>
      </c>
      <c r="D5" s="1108">
        <v>2022</v>
      </c>
      <c r="E5" s="1108" t="s">
        <v>146</v>
      </c>
      <c r="F5" s="1108" t="s">
        <v>407</v>
      </c>
      <c r="G5" s="1108" t="s">
        <v>70</v>
      </c>
      <c r="H5" s="1108" t="s">
        <v>34</v>
      </c>
      <c r="I5" s="1108" t="s">
        <v>71</v>
      </c>
      <c r="J5" s="1108" t="s">
        <v>72</v>
      </c>
    </row>
    <row r="6" spans="1:13" s="17" customFormat="1" ht="18" customHeight="1" thickBot="1">
      <c r="A6" s="50"/>
      <c r="B6" s="346" t="s">
        <v>173</v>
      </c>
      <c r="C6" s="1109"/>
      <c r="D6" s="1109"/>
      <c r="E6" s="1109"/>
      <c r="F6" s="1109"/>
      <c r="G6" s="1109"/>
      <c r="H6" s="1109"/>
      <c r="I6" s="1109"/>
      <c r="J6" s="1109"/>
      <c r="K6" s="52"/>
      <c r="L6" s="50"/>
      <c r="M6" s="50"/>
    </row>
    <row r="7" spans="1:13" s="17" customFormat="1" ht="18.649999999999999" customHeight="1">
      <c r="A7" s="50"/>
      <c r="B7" s="456" t="s">
        <v>200</v>
      </c>
      <c r="C7" s="179">
        <v>-1097.39022935</v>
      </c>
      <c r="D7" s="114">
        <v>-982.20295236000004</v>
      </c>
      <c r="E7" s="722">
        <f>+((C7-D7)/D7)*100</f>
        <v>11.727441534688159</v>
      </c>
      <c r="F7" s="179">
        <v>-359.40519071</v>
      </c>
      <c r="G7" s="719">
        <v>-282.18263202999998</v>
      </c>
      <c r="H7" s="719">
        <v>-200.46788875999994</v>
      </c>
      <c r="I7" s="719">
        <v>-255.33451785</v>
      </c>
      <c r="J7" s="719">
        <v>-434.46175367999996</v>
      </c>
      <c r="K7" s="52"/>
      <c r="L7" s="50"/>
      <c r="M7" s="50"/>
    </row>
    <row r="8" spans="1:13" s="17" customFormat="1" ht="18.649999999999999" customHeight="1">
      <c r="A8" s="50"/>
      <c r="B8" s="202" t="s">
        <v>134</v>
      </c>
      <c r="C8" s="180">
        <v>-247.55068282995722</v>
      </c>
      <c r="D8" s="168">
        <v>-129.51754522060835</v>
      </c>
      <c r="E8" s="723">
        <f>+((C8-D8)/D8)*100</f>
        <v>91.132932922950332</v>
      </c>
      <c r="F8" s="180">
        <v>-52.740485539995831</v>
      </c>
      <c r="G8" s="720">
        <v>-94.549532899954826</v>
      </c>
      <c r="H8" s="720">
        <v>-75.047692370007567</v>
      </c>
      <c r="I8" s="720">
        <v>-25.212972019998997</v>
      </c>
      <c r="J8" s="720">
        <v>-6.2714095536201491</v>
      </c>
      <c r="K8" s="52"/>
      <c r="L8" s="50"/>
      <c r="M8" s="50"/>
    </row>
    <row r="9" spans="1:13" s="17" customFormat="1" ht="18.649999999999999" customHeight="1">
      <c r="A9" s="50"/>
      <c r="B9" s="469" t="s">
        <v>201</v>
      </c>
      <c r="C9" s="407">
        <v>-1344.9409121799572</v>
      </c>
      <c r="D9" s="393">
        <v>-1111.7204975806083</v>
      </c>
      <c r="E9" s="724">
        <f>+((C9-D9)/D9)*100</f>
        <v>20.978331793548556</v>
      </c>
      <c r="F9" s="407">
        <v>-412.1456762499958</v>
      </c>
      <c r="G9" s="721">
        <v>-376.73216492995482</v>
      </c>
      <c r="H9" s="721">
        <v>-275.51558113000749</v>
      </c>
      <c r="I9" s="721">
        <v>-280.54748986999903</v>
      </c>
      <c r="J9" s="721">
        <v>-440.73316323362013</v>
      </c>
      <c r="K9" s="52"/>
      <c r="L9" s="50"/>
      <c r="M9" s="50"/>
    </row>
    <row r="10" spans="1:13" s="17" customFormat="1" ht="3" customHeight="1">
      <c r="A10" s="50"/>
      <c r="B10" s="481"/>
      <c r="C10" s="377"/>
      <c r="D10" s="377"/>
      <c r="E10" s="377"/>
      <c r="F10" s="377"/>
      <c r="G10" s="377"/>
      <c r="H10" s="377"/>
      <c r="I10" s="377"/>
      <c r="J10" s="377"/>
      <c r="K10" s="52"/>
      <c r="L10" s="50"/>
      <c r="M10" s="50"/>
    </row>
    <row r="11" spans="1:13">
      <c r="B11" s="482"/>
      <c r="G11" s="16"/>
      <c r="H11" s="16"/>
      <c r="I11" s="16"/>
      <c r="J11" s="16"/>
    </row>
    <row r="12" spans="1:13">
      <c r="B12" s="505"/>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8" tint="0.79998168889431442"/>
    <pageSetUpPr fitToPage="1"/>
  </sheetPr>
  <dimension ref="A1:T23"/>
  <sheetViews>
    <sheetView showGridLines="0" zoomScaleNormal="100" workbookViewId="0">
      <selection activeCell="B26" sqref="B26"/>
    </sheetView>
  </sheetViews>
  <sheetFormatPr baseColWidth="10" defaultColWidth="11.453125" defaultRowHeight="14.5"/>
  <cols>
    <col min="1" max="1" customWidth="true" style="50" width="2.54296875" collapsed="false"/>
    <col min="2" max="2" customWidth="true" style="23" width="115.54296875" collapsed="false"/>
    <col min="3" max="6" customWidth="true" style="23" width="17.54296875" collapsed="false"/>
    <col min="7" max="7" customWidth="true" style="24" width="17.54296875" collapsed="false"/>
    <col min="8" max="10" customWidth="true" style="23" width="17.54296875" collapsed="false"/>
    <col min="11" max="183" style="23" width="11.453125" collapsed="false"/>
    <col min="184" max="184" customWidth="true" style="23" width="3.453125" collapsed="false"/>
    <col min="185" max="185" customWidth="true" style="23" width="51.54296875" collapsed="false"/>
    <col min="186" max="186" customWidth="true" style="23" width="0.453125" collapsed="false"/>
    <col min="187" max="187" customWidth="true" hidden="true" style="23" width="0.0" collapsed="false"/>
    <col min="188" max="188" customWidth="true" style="23" width="7.1796875" collapsed="false"/>
    <col min="189" max="189" customWidth="true" style="23" width="0.453125" collapsed="false"/>
    <col min="190" max="190" customWidth="true" style="23" width="8.81640625" collapsed="false"/>
    <col min="191" max="191" customWidth="true" style="23" width="9.54296875" collapsed="false"/>
    <col min="192" max="192" customWidth="true" style="23" width="8.81640625" collapsed="false"/>
    <col min="193" max="193" customWidth="true" style="23" width="7.54296875" collapsed="false"/>
    <col min="194" max="194" customWidth="true" style="23" width="2.0" collapsed="false"/>
    <col min="195" max="195" customWidth="true" style="23" width="7.54296875" collapsed="false"/>
    <col min="196" max="196" customWidth="true" style="23" width="0.453125" collapsed="false"/>
    <col min="197" max="200" customWidth="true" style="23" width="7.54296875" collapsed="false"/>
    <col min="201" max="201" customWidth="true" style="23" width="8.54296875" collapsed="false"/>
    <col min="202" max="202" customWidth="true" style="23" width="14.54296875" collapsed="false"/>
    <col min="203" max="203" customWidth="true" style="23" width="13.453125" collapsed="false"/>
    <col min="204" max="204" customWidth="true" style="23" width="9.54296875" collapsed="false"/>
    <col min="205" max="206" customWidth="true" style="23" width="13.453125" collapsed="false"/>
    <col min="207" max="207" customWidth="true" style="23" width="0.453125" collapsed="false"/>
    <col min="208" max="208" customWidth="true" style="23" width="14.81640625" collapsed="false"/>
    <col min="209" max="209" customWidth="true" style="23" width="12.453125" collapsed="false"/>
    <col min="210" max="210" customWidth="true" style="23" width="13.453125" collapsed="false"/>
    <col min="211" max="211" customWidth="true" style="23" width="13.0" collapsed="false"/>
    <col min="212" max="212" customWidth="true" style="23" width="12.453125" collapsed="false"/>
    <col min="213" max="216" customWidth="true" style="23" width="11.453125" collapsed="false"/>
    <col min="217" max="217" customWidth="true" style="23" width="23.453125" collapsed="false"/>
    <col min="218" max="229" customWidth="true" style="23" width="8.54296875" collapsed="false"/>
    <col min="230" max="16384" style="23" width="11.453125" collapsed="false"/>
  </cols>
  <sheetData>
    <row r="1" spans="1:20" s="19" customFormat="1" ht="49.5" customHeight="1">
      <c r="C1" s="238"/>
      <c r="D1" s="238"/>
      <c r="E1" s="238"/>
      <c r="F1" s="238"/>
      <c r="G1" s="238" t="s">
        <v>5</v>
      </c>
      <c r="H1" s="238"/>
      <c r="I1" s="238"/>
      <c r="J1" s="238"/>
    </row>
    <row r="2" spans="1:20" s="116" customFormat="1" ht="56.15" customHeight="1">
      <c r="A2" s="83"/>
      <c r="B2" s="335" t="s">
        <v>202</v>
      </c>
    </row>
    <row r="3" spans="1:20" s="13" customFormat="1">
      <c r="A3" s="3"/>
      <c r="B3" s="15"/>
    </row>
    <row r="4" spans="1:20" s="3" customFormat="1" ht="3" customHeight="1">
      <c r="A4" s="50"/>
      <c r="B4" s="362"/>
      <c r="C4" s="362"/>
      <c r="D4" s="362"/>
      <c r="E4" s="362"/>
      <c r="F4" s="362"/>
      <c r="G4" s="362"/>
      <c r="H4" s="362"/>
      <c r="I4" s="362"/>
      <c r="J4" s="362"/>
    </row>
    <row r="5" spans="1:20" s="85" customFormat="1" ht="18" customHeight="1">
      <c r="A5" s="50"/>
      <c r="B5" s="84"/>
      <c r="C5" s="1108">
        <v>2023</v>
      </c>
      <c r="D5" s="1108">
        <v>2022</v>
      </c>
      <c r="E5" s="1108" t="s">
        <v>146</v>
      </c>
      <c r="F5" s="1108" t="s">
        <v>407</v>
      </c>
      <c r="G5" s="1108" t="s">
        <v>70</v>
      </c>
      <c r="H5" s="1108" t="s">
        <v>34</v>
      </c>
      <c r="I5" s="1108" t="s">
        <v>71</v>
      </c>
      <c r="J5" s="1108" t="s">
        <v>72</v>
      </c>
    </row>
    <row r="6" spans="1:20" s="34" customFormat="1" ht="18" customHeight="1" thickBot="1">
      <c r="A6" s="50"/>
      <c r="B6" s="346" t="s">
        <v>173</v>
      </c>
      <c r="C6" s="1109"/>
      <c r="D6" s="1109"/>
      <c r="E6" s="1109"/>
      <c r="F6" s="1109"/>
      <c r="G6" s="1109"/>
      <c r="H6" s="1109"/>
      <c r="I6" s="1109"/>
      <c r="J6" s="1109"/>
      <c r="K6" s="52"/>
      <c r="L6" s="50"/>
      <c r="M6" s="50"/>
      <c r="N6" s="50"/>
      <c r="O6" s="50"/>
      <c r="P6" s="50"/>
      <c r="Q6" s="50"/>
      <c r="R6" s="50"/>
      <c r="S6" s="50"/>
      <c r="T6" s="50"/>
    </row>
    <row r="7" spans="1:20" s="17" customFormat="1" ht="18.649999999999999" customHeight="1">
      <c r="A7" s="50"/>
      <c r="B7" s="456" t="s">
        <v>203</v>
      </c>
      <c r="C7" s="179">
        <v>8.1853245299999919</v>
      </c>
      <c r="D7" s="114">
        <v>55.405079639999968</v>
      </c>
      <c r="E7" s="722">
        <f>+((C7-D7)/D7)*100</f>
        <v>-85.226400569794407</v>
      </c>
      <c r="F7" s="179">
        <v>4.7364029299999775</v>
      </c>
      <c r="G7" s="719">
        <v>-5.2906505599999996</v>
      </c>
      <c r="H7" s="719">
        <v>9.4295032700000103</v>
      </c>
      <c r="I7" s="719">
        <v>-0.68993111000000495</v>
      </c>
      <c r="J7" s="719">
        <v>30.622108905809995</v>
      </c>
      <c r="K7" s="52"/>
      <c r="L7" s="50"/>
      <c r="M7" s="50"/>
    </row>
    <row r="8" spans="1:20" s="17" customFormat="1" ht="18.649999999999999" customHeight="1">
      <c r="A8" s="50"/>
      <c r="B8" s="202" t="s">
        <v>204</v>
      </c>
      <c r="C8" s="180">
        <v>-148.87046173768744</v>
      </c>
      <c r="D8" s="168">
        <v>-142.47375814789376</v>
      </c>
      <c r="E8" s="723">
        <f>+((C8-D8)/D8)*100</f>
        <v>4.4897416008031641</v>
      </c>
      <c r="F8" s="180">
        <v>-57.331266077687417</v>
      </c>
      <c r="G8" s="720">
        <v>-18.75770159999999</v>
      </c>
      <c r="H8" s="720">
        <v>-53.27470975</v>
      </c>
      <c r="I8" s="720">
        <v>-19.506784310000004</v>
      </c>
      <c r="J8" s="720">
        <v>-63.29634161999995</v>
      </c>
      <c r="K8" s="52"/>
      <c r="L8" s="50"/>
      <c r="M8" s="50"/>
    </row>
    <row r="9" spans="1:20" s="17" customFormat="1" ht="18.649999999999999" customHeight="1">
      <c r="A9" s="50"/>
      <c r="B9" s="469" t="s">
        <v>205</v>
      </c>
      <c r="C9" s="407">
        <v>-140.68513720768743</v>
      </c>
      <c r="D9" s="393">
        <v>-87.268678507893767</v>
      </c>
      <c r="E9" s="1011">
        <v>61.309198549926428</v>
      </c>
      <c r="F9" s="407">
        <v>-52.594863147687448</v>
      </c>
      <c r="G9" s="721">
        <v>-24.048352159999993</v>
      </c>
      <c r="H9" s="721">
        <v>-43.845206479999987</v>
      </c>
      <c r="I9" s="721">
        <v>-20.196715420000007</v>
      </c>
      <c r="J9" s="721">
        <v>-32.074232714189961</v>
      </c>
      <c r="K9" s="52"/>
      <c r="L9" s="50"/>
      <c r="M9" s="50"/>
    </row>
    <row r="10" spans="1:20" s="17" customFormat="1" ht="3" customHeight="1">
      <c r="A10" s="50"/>
      <c r="B10" s="481"/>
      <c r="C10" s="377">
        <v>0</v>
      </c>
      <c r="D10" s="377">
        <v>0</v>
      </c>
      <c r="E10" s="377"/>
      <c r="F10" s="377"/>
      <c r="G10" s="377">
        <v>0</v>
      </c>
      <c r="H10" s="377">
        <v>0</v>
      </c>
      <c r="I10" s="377">
        <v>0</v>
      </c>
      <c r="J10" s="377">
        <v>0</v>
      </c>
      <c r="K10" s="52"/>
      <c r="L10" s="50"/>
      <c r="M10" s="50"/>
    </row>
    <row r="11" spans="1:20" s="4" customFormat="1">
      <c r="A11" s="50"/>
      <c r="B11" s="482"/>
      <c r="E11" s="16"/>
      <c r="F11" s="16"/>
    </row>
    <row r="12" spans="1:20" s="4" customFormat="1">
      <c r="A12" s="50"/>
      <c r="B12" s="505"/>
      <c r="E12" s="16"/>
      <c r="F12" s="16"/>
    </row>
    <row r="13" spans="1:20" s="50" customFormat="1" ht="14">
      <c r="A13" s="70"/>
      <c r="B13" s="70"/>
      <c r="C13" s="70"/>
      <c r="D13" s="70"/>
      <c r="E13" s="70"/>
      <c r="F13" s="70"/>
      <c r="G13" s="70"/>
      <c r="H13" s="70"/>
      <c r="I13" s="70"/>
      <c r="J13" s="70"/>
      <c r="K13" s="70"/>
      <c r="L13" s="70"/>
      <c r="M13" s="70"/>
      <c r="N13" s="70"/>
      <c r="O13" s="70"/>
      <c r="P13" s="70"/>
    </row>
    <row r="19" spans="7:7">
      <c r="G19" s="23"/>
    </row>
    <row r="20" spans="7:7">
      <c r="G20" s="23"/>
    </row>
    <row r="21" spans="7:7">
      <c r="G21" s="23"/>
    </row>
    <row r="22" spans="7:7">
      <c r="G22" s="23"/>
    </row>
    <row r="23" spans="7:7">
      <c r="G23" s="23"/>
    </row>
  </sheetData>
  <mergeCells count="8">
    <mergeCell ref="J5:J6"/>
    <mergeCell ref="H5:H6"/>
    <mergeCell ref="I5:I6"/>
    <mergeCell ref="G5:G6"/>
    <mergeCell ref="C5:C6"/>
    <mergeCell ref="D5:D6"/>
    <mergeCell ref="E5:E6"/>
    <mergeCell ref="F5:F6"/>
  </mergeCells>
  <conditionalFormatting sqref="E2:E4 E24:E65333 E14:E18">
    <cfRule type="cellIs" dxfId="1" priority="4"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8" tint="0.59999389629810485"/>
    <pageSetUpPr fitToPage="1"/>
  </sheetPr>
  <dimension ref="A1:I45"/>
  <sheetViews>
    <sheetView showGridLines="0" zoomScaleNormal="100" workbookViewId="0">
      <selection activeCell="I13" sqref="I13"/>
    </sheetView>
  </sheetViews>
  <sheetFormatPr baseColWidth="10" defaultColWidth="11" defaultRowHeight="14.5"/>
  <cols>
    <col min="1" max="1" customWidth="true" style="50" width="2.54296875" collapsed="false"/>
    <col min="2" max="2" customWidth="true" style="12" width="115.54296875" collapsed="false"/>
    <col min="3" max="3" customWidth="true" style="20" width="17.54296875" collapsed="true"/>
    <col min="4" max="7" customWidth="true" style="14" width="17.54296875" collapsed="false"/>
    <col min="8" max="8" customWidth="true" style="20" width="12.1796875" collapsed="true"/>
    <col min="9" max="10" style="14" width="11.0" collapsed="false"/>
    <col min="11" max="11" customWidth="true" style="14" width="1.453125" collapsed="false"/>
    <col min="12" max="15" style="14" width="11.0" collapsed="false"/>
    <col min="16" max="16" customWidth="true" style="14" width="1.1796875" collapsed="false"/>
    <col min="17" max="16384" style="14" width="11.0" collapsed="false"/>
  </cols>
  <sheetData>
    <row r="1" spans="1:8" s="19" customFormat="1" ht="49.5" customHeight="1">
      <c r="C1" s="238"/>
      <c r="D1" s="238"/>
      <c r="E1" s="238"/>
      <c r="F1" s="238"/>
      <c r="G1" s="238" t="s">
        <v>5</v>
      </c>
      <c r="H1" s="238"/>
    </row>
    <row r="2" spans="1:8" s="116" customFormat="1" ht="56.15" customHeight="1">
      <c r="A2" s="83"/>
      <c r="B2" s="335" t="s">
        <v>206</v>
      </c>
    </row>
    <row r="3" spans="1:8" s="13" customFormat="1" ht="31">
      <c r="A3" s="3"/>
      <c r="B3" s="15"/>
      <c r="H3" s="116"/>
    </row>
    <row r="4" spans="1:8" s="3" customFormat="1" ht="3" customHeight="1">
      <c r="A4" s="50"/>
      <c r="B4" s="362"/>
      <c r="C4" s="362"/>
      <c r="D4" s="362"/>
      <c r="E4" s="362"/>
      <c r="F4" s="362"/>
      <c r="G4" s="362"/>
      <c r="H4" s="116"/>
    </row>
    <row r="5" spans="1:8" s="85" customFormat="1" ht="18" customHeight="1">
      <c r="A5" s="50"/>
      <c r="B5" s="84"/>
      <c r="C5" s="1111" t="s">
        <v>411</v>
      </c>
      <c r="D5" s="1111" t="s">
        <v>393</v>
      </c>
      <c r="E5" s="1091" t="s">
        <v>146</v>
      </c>
      <c r="F5" s="1111" t="s">
        <v>394</v>
      </c>
      <c r="G5" s="1091" t="s">
        <v>146</v>
      </c>
      <c r="H5" s="116"/>
    </row>
    <row r="6" spans="1:8" ht="18" customHeight="1" thickBot="1">
      <c r="B6" s="857" t="s">
        <v>173</v>
      </c>
      <c r="C6" s="1112"/>
      <c r="D6" s="1112"/>
      <c r="E6" s="1092"/>
      <c r="F6" s="1112"/>
      <c r="G6" s="1092"/>
      <c r="H6" s="116"/>
    </row>
    <row r="7" spans="1:8" ht="18.649999999999999" customHeight="1">
      <c r="B7" s="859" t="s">
        <v>208</v>
      </c>
      <c r="C7" s="182">
        <v>37861.456706166995</v>
      </c>
      <c r="D7" s="183">
        <v>42270.9494574235</v>
      </c>
      <c r="E7" s="185">
        <f>+((C7-D7)/D7)*100</f>
        <v>-10.43149682667495</v>
      </c>
      <c r="F7" s="183">
        <v>20522.1554020724</v>
      </c>
      <c r="G7" s="92">
        <f>+((C7-F7)/F7)*100</f>
        <v>84.490644205645239</v>
      </c>
      <c r="H7" s="116"/>
    </row>
    <row r="8" spans="1:8" ht="18.649999999999999" customHeight="1">
      <c r="B8" s="200" t="s">
        <v>209</v>
      </c>
      <c r="C8" s="186">
        <v>6992.2581467999998</v>
      </c>
      <c r="D8" s="187">
        <v>7771.52048061</v>
      </c>
      <c r="E8" s="185">
        <f t="shared" ref="E8:E42" si="0">+((C8-D8)/D8)*100</f>
        <v>-10.027154091072209</v>
      </c>
      <c r="F8" s="187">
        <v>7382.3211298099995</v>
      </c>
      <c r="G8" s="185">
        <f t="shared" ref="G8:G42" si="1">+((C8-F8)/F8)*100</f>
        <v>-5.283744450440059</v>
      </c>
      <c r="H8" s="116"/>
    </row>
    <row r="9" spans="1:8" ht="32" customHeight="1">
      <c r="B9" s="200" t="s">
        <v>210</v>
      </c>
      <c r="C9" s="186">
        <v>13384.71417499</v>
      </c>
      <c r="D9" s="187">
        <v>12767.7986308</v>
      </c>
      <c r="E9" s="185">
        <f t="shared" si="0"/>
        <v>4.8318082233988502</v>
      </c>
      <c r="F9" s="187">
        <v>11351.175573209999</v>
      </c>
      <c r="G9" s="185">
        <f t="shared" si="1"/>
        <v>17.9147841442905</v>
      </c>
      <c r="H9" s="116"/>
    </row>
    <row r="10" spans="1:8" ht="18.649999999999999" customHeight="1">
      <c r="B10" s="460" t="s">
        <v>211</v>
      </c>
      <c r="C10" s="186">
        <v>13384.55809941</v>
      </c>
      <c r="D10" s="187">
        <v>12761.84294163</v>
      </c>
      <c r="E10" s="185">
        <f t="shared" si="0"/>
        <v>4.8795080822430466</v>
      </c>
      <c r="F10" s="187">
        <v>11295.34643163</v>
      </c>
      <c r="G10" s="185">
        <f t="shared" si="1"/>
        <v>18.496215945441456</v>
      </c>
      <c r="H10" s="116"/>
    </row>
    <row r="11" spans="1:8" ht="18.649999999999999" customHeight="1">
      <c r="B11" s="460" t="s">
        <v>160</v>
      </c>
      <c r="C11" s="186">
        <v>4.8881670000010299E-2</v>
      </c>
      <c r="D11" s="187">
        <v>5.84811192</v>
      </c>
      <c r="E11" s="185">
        <f t="shared" si="0"/>
        <v>-99.164146126669721</v>
      </c>
      <c r="F11" s="187">
        <v>5.70376127000001</v>
      </c>
      <c r="G11" s="185">
        <f t="shared" si="1"/>
        <v>-99.142992357392089</v>
      </c>
      <c r="H11" s="116"/>
    </row>
    <row r="12" spans="1:8" ht="18.649999999999999" customHeight="1">
      <c r="B12" s="460" t="s">
        <v>212</v>
      </c>
      <c r="C12" s="998">
        <v>0.10719390999999499</v>
      </c>
      <c r="D12" s="187">
        <v>0.107577250000001</v>
      </c>
      <c r="E12" s="185">
        <f t="shared" si="0"/>
        <v>-0.35633928177751467</v>
      </c>
      <c r="F12" s="187">
        <v>50.125380309999997</v>
      </c>
      <c r="G12" s="185">
        <f t="shared" si="1"/>
        <v>-99.78614843550902</v>
      </c>
      <c r="H12" s="116"/>
    </row>
    <row r="13" spans="1:8" ht="18.649999999999999" customHeight="1">
      <c r="B13" s="200" t="s">
        <v>213</v>
      </c>
      <c r="C13" s="186">
        <v>7240.4496156499999</v>
      </c>
      <c r="D13" s="187">
        <v>7185.0604425500005</v>
      </c>
      <c r="E13" s="185">
        <f t="shared" si="0"/>
        <v>0.77089362772766923</v>
      </c>
      <c r="F13" s="187">
        <v>8022.2540194900002</v>
      </c>
      <c r="G13" s="185">
        <f t="shared" si="1"/>
        <v>-9.7454456308739772</v>
      </c>
      <c r="H13" s="116"/>
    </row>
    <row r="14" spans="1:8" ht="18.649999999999999" customHeight="1">
      <c r="B14" s="200" t="s">
        <v>214</v>
      </c>
      <c r="C14" s="186">
        <v>66589.879849325007</v>
      </c>
      <c r="D14" s="187">
        <v>63114.874722065004</v>
      </c>
      <c r="E14" s="185">
        <f t="shared" si="0"/>
        <v>5.5058417568959204</v>
      </c>
      <c r="F14" s="187">
        <v>64531.791422985101</v>
      </c>
      <c r="G14" s="185">
        <f t="shared" si="1"/>
        <v>3.1892628128821023</v>
      </c>
      <c r="H14" s="116"/>
    </row>
    <row r="15" spans="1:8" ht="18.649999999999999" customHeight="1">
      <c r="B15" s="200" t="s">
        <v>215</v>
      </c>
      <c r="C15" s="186">
        <v>437180.71297638398</v>
      </c>
      <c r="D15" s="187">
        <v>440227.21365775302</v>
      </c>
      <c r="E15" s="185">
        <f t="shared" si="0"/>
        <v>-0.69202915831947875</v>
      </c>
      <c r="F15" s="187">
        <v>446168.25231959799</v>
      </c>
      <c r="G15" s="185">
        <f t="shared" si="1"/>
        <v>-2.0143834296789191</v>
      </c>
      <c r="H15" s="116"/>
    </row>
    <row r="16" spans="1:8" ht="18.649999999999999" customHeight="1">
      <c r="B16" s="460" t="s">
        <v>216</v>
      </c>
      <c r="C16" s="186">
        <v>11881.695324906701</v>
      </c>
      <c r="D16" s="187">
        <v>11202.8547496581</v>
      </c>
      <c r="E16" s="185">
        <f t="shared" si="0"/>
        <v>6.059532060516263</v>
      </c>
      <c r="F16" s="187">
        <v>12397.24021923</v>
      </c>
      <c r="G16" s="185">
        <f t="shared" si="1"/>
        <v>-4.1585456537626042</v>
      </c>
      <c r="H16" s="116"/>
    </row>
    <row r="17" spans="2:8" ht="18.649999999999999" customHeight="1">
      <c r="B17" s="460" t="s">
        <v>217</v>
      </c>
      <c r="C17" s="186">
        <v>344383.734924927</v>
      </c>
      <c r="D17" s="187">
        <v>346146.08251285501</v>
      </c>
      <c r="E17" s="185">
        <f t="shared" si="0"/>
        <v>-0.5091340555219348</v>
      </c>
      <c r="F17" s="187">
        <v>352833.85106699797</v>
      </c>
      <c r="G17" s="185">
        <f t="shared" si="1"/>
        <v>-2.3949278439461343</v>
      </c>
      <c r="H17" s="116"/>
    </row>
    <row r="18" spans="2:8" ht="18.649999999999999" customHeight="1">
      <c r="B18" s="460" t="s">
        <v>160</v>
      </c>
      <c r="C18" s="186">
        <v>80915.282726549995</v>
      </c>
      <c r="D18" s="187">
        <v>82878.276395240013</v>
      </c>
      <c r="E18" s="185">
        <f t="shared" si="0"/>
        <v>-2.3685261736485148</v>
      </c>
      <c r="F18" s="187">
        <v>80937.161033369994</v>
      </c>
      <c r="G18" s="185">
        <f t="shared" si="1"/>
        <v>-2.7031225880258893E-2</v>
      </c>
      <c r="H18" s="116"/>
    </row>
    <row r="19" spans="2:8" ht="18.649999999999999" customHeight="1">
      <c r="B19" s="200" t="s">
        <v>218</v>
      </c>
      <c r="C19" s="186">
        <v>1205.7837995799998</v>
      </c>
      <c r="D19" s="187">
        <v>1004.1945427100001</v>
      </c>
      <c r="E19" s="185">
        <f t="shared" si="0"/>
        <v>20.074721410651645</v>
      </c>
      <c r="F19" s="187">
        <v>1461.7788295800001</v>
      </c>
      <c r="G19" s="185">
        <f t="shared" si="1"/>
        <v>-17.512569262858531</v>
      </c>
      <c r="H19" s="116"/>
    </row>
    <row r="20" spans="2:8" ht="18.649999999999999" customHeight="1">
      <c r="B20" s="200" t="s">
        <v>219</v>
      </c>
      <c r="C20" s="186">
        <v>1918.2526387417902</v>
      </c>
      <c r="D20" s="187">
        <v>2051.61932213503</v>
      </c>
      <c r="E20" s="185">
        <f t="shared" si="0"/>
        <v>-6.5005569968239012</v>
      </c>
      <c r="F20" s="187">
        <v>2053.75043780447</v>
      </c>
      <c r="G20" s="185">
        <f t="shared" si="1"/>
        <v>-6.5975785844521431</v>
      </c>
      <c r="H20" s="116"/>
    </row>
    <row r="21" spans="2:8" ht="18.649999999999999" customHeight="1">
      <c r="B21" s="200" t="s">
        <v>220</v>
      </c>
      <c r="C21" s="186">
        <v>53.504705680000001</v>
      </c>
      <c r="D21" s="187">
        <v>72.755792220000004</v>
      </c>
      <c r="E21" s="185">
        <f t="shared" si="0"/>
        <v>-26.459867939844973</v>
      </c>
      <c r="F21" s="187">
        <v>63.09521015</v>
      </c>
      <c r="G21" s="185">
        <f t="shared" si="1"/>
        <v>-15.200051552566226</v>
      </c>
      <c r="H21" s="116"/>
    </row>
    <row r="22" spans="2:8" ht="18.649999999999999" customHeight="1">
      <c r="B22" s="200" t="s">
        <v>221</v>
      </c>
      <c r="C22" s="186">
        <v>7299.7008265581799</v>
      </c>
      <c r="D22" s="187">
        <v>7305.0880846719701</v>
      </c>
      <c r="E22" s="185">
        <f t="shared" si="0"/>
        <v>-7.3746655089541993E-2</v>
      </c>
      <c r="F22" s="187">
        <v>7515.9473549807599</v>
      </c>
      <c r="G22" s="185">
        <f t="shared" si="1"/>
        <v>-2.8771692803206652</v>
      </c>
      <c r="H22" s="116"/>
    </row>
    <row r="23" spans="2:8" ht="18.649999999999999" customHeight="1">
      <c r="B23" s="200" t="s">
        <v>222</v>
      </c>
      <c r="C23" s="186">
        <v>4987.3521184000001</v>
      </c>
      <c r="D23" s="187">
        <v>5020.0780091400011</v>
      </c>
      <c r="E23" s="185">
        <f t="shared" si="0"/>
        <v>-0.651900043792493</v>
      </c>
      <c r="F23" s="187">
        <v>5024.3100502099996</v>
      </c>
      <c r="G23" s="185">
        <f t="shared" si="1"/>
        <v>-0.73558222802063766</v>
      </c>
      <c r="H23" s="116"/>
    </row>
    <row r="24" spans="2:8" ht="18.649999999999999" customHeight="1">
      <c r="B24" s="200" t="s">
        <v>223</v>
      </c>
      <c r="C24" s="186">
        <v>2121.2689096099998</v>
      </c>
      <c r="D24" s="187">
        <v>2273.6117270300001</v>
      </c>
      <c r="E24" s="185">
        <f t="shared" si="0"/>
        <v>-6.7004764097959875</v>
      </c>
      <c r="F24" s="187">
        <v>2425.8548030500001</v>
      </c>
      <c r="G24" s="185">
        <f t="shared" si="1"/>
        <v>-12.555817151836452</v>
      </c>
      <c r="H24" s="116"/>
    </row>
    <row r="25" spans="2:8" ht="18.649999999999999" customHeight="1">
      <c r="B25" s="200" t="s">
        <v>224</v>
      </c>
      <c r="C25" s="186">
        <v>20332.113366877002</v>
      </c>
      <c r="D25" s="187">
        <v>20333.68827146649</v>
      </c>
      <c r="E25" s="185">
        <f t="shared" si="0"/>
        <v>-7.7452972056139321E-3</v>
      </c>
      <c r="F25" s="187">
        <v>22327.624033973301</v>
      </c>
      <c r="G25" s="185">
        <f t="shared" si="1"/>
        <v>-8.9374071511593325</v>
      </c>
      <c r="H25" s="116"/>
    </row>
    <row r="26" spans="2:8" ht="18.649999999999999" customHeight="1">
      <c r="B26" s="853" t="s">
        <v>225</v>
      </c>
      <c r="C26" s="412">
        <v>607167.44783476298</v>
      </c>
      <c r="D26" s="412">
        <v>611398.45314057497</v>
      </c>
      <c r="E26" s="860">
        <f t="shared" si="0"/>
        <v>-0.69202093725925529</v>
      </c>
      <c r="F26" s="412">
        <v>598850.31058691395</v>
      </c>
      <c r="G26" s="860">
        <f t="shared" si="1"/>
        <v>1.3888507863839403</v>
      </c>
      <c r="H26" s="116"/>
    </row>
    <row r="27" spans="2:8" ht="18.649999999999999" customHeight="1">
      <c r="B27" s="854" t="s">
        <v>226</v>
      </c>
      <c r="C27" s="410">
        <v>570828.13079020707</v>
      </c>
      <c r="D27" s="411">
        <v>576066.72639027704</v>
      </c>
      <c r="E27" s="861">
        <f t="shared" si="0"/>
        <v>-0.90937305698869553</v>
      </c>
      <c r="F27" s="411">
        <v>565142.31496329198</v>
      </c>
      <c r="G27" s="861">
        <f t="shared" si="1"/>
        <v>1.006085666631493</v>
      </c>
      <c r="H27" s="116"/>
    </row>
    <row r="28" spans="2:8" ht="18.649999999999999" customHeight="1">
      <c r="B28" s="858" t="s">
        <v>227</v>
      </c>
      <c r="C28" s="855">
        <v>2252.9476647399997</v>
      </c>
      <c r="D28" s="856">
        <v>4058.9138774800003</v>
      </c>
      <c r="E28" s="185">
        <f t="shared" si="0"/>
        <v>-44.493829316261447</v>
      </c>
      <c r="F28" s="856">
        <v>4029.8816024399998</v>
      </c>
      <c r="G28" s="185">
        <f t="shared" si="1"/>
        <v>-44.093948979148863</v>
      </c>
      <c r="H28" s="116"/>
    </row>
    <row r="29" spans="2:8" ht="18.649999999999999" customHeight="1">
      <c r="B29" s="200" t="s">
        <v>228</v>
      </c>
      <c r="C29" s="186">
        <v>3282.6188135399998</v>
      </c>
      <c r="D29" s="187">
        <v>3321.3599848099998</v>
      </c>
      <c r="E29" s="185">
        <f t="shared" si="0"/>
        <v>-1.1664249418063668</v>
      </c>
      <c r="F29" s="187">
        <v>3408.8627342700001</v>
      </c>
      <c r="G29" s="185">
        <f t="shared" si="1"/>
        <v>-3.7034028815781923</v>
      </c>
      <c r="H29" s="116"/>
    </row>
    <row r="30" spans="2:8" ht="18.649999999999999" customHeight="1">
      <c r="B30" s="200" t="s">
        <v>229</v>
      </c>
      <c r="C30" s="186">
        <v>480449.69666806801</v>
      </c>
      <c r="D30" s="187">
        <v>491386.95686972101</v>
      </c>
      <c r="E30" s="185">
        <f t="shared" si="0"/>
        <v>-2.2257937555621243</v>
      </c>
      <c r="F30" s="187">
        <v>483047.07133202499</v>
      </c>
      <c r="G30" s="185">
        <f t="shared" si="1"/>
        <v>-0.53770632679639374</v>
      </c>
      <c r="H30" s="116"/>
    </row>
    <row r="31" spans="2:8" ht="18.649999999999999" customHeight="1">
      <c r="B31" s="229" t="s">
        <v>230</v>
      </c>
      <c r="C31" s="186">
        <v>19410.901689338603</v>
      </c>
      <c r="D31" s="187">
        <v>36334.750972838003</v>
      </c>
      <c r="E31" s="185">
        <f t="shared" si="0"/>
        <v>-46.577584352100835</v>
      </c>
      <c r="F31" s="187">
        <v>28809.783231525998</v>
      </c>
      <c r="G31" s="185">
        <f t="shared" si="1"/>
        <v>-32.623923153654196</v>
      </c>
      <c r="H31" s="116"/>
    </row>
    <row r="32" spans="2:8" ht="18.649999999999999" customHeight="1">
      <c r="B32" s="229" t="s">
        <v>231</v>
      </c>
      <c r="C32" s="186">
        <v>397499.39991151</v>
      </c>
      <c r="D32" s="187">
        <v>391449.85557269002</v>
      </c>
      <c r="E32" s="185">
        <f t="shared" si="0"/>
        <v>1.5454199951024408</v>
      </c>
      <c r="F32" s="187">
        <v>393633.86821048998</v>
      </c>
      <c r="G32" s="185">
        <f t="shared" si="1"/>
        <v>0.98201196929350254</v>
      </c>
      <c r="H32" s="116"/>
    </row>
    <row r="33" spans="2:9" ht="18.649999999999999" customHeight="1">
      <c r="B33" s="229" t="s">
        <v>232</v>
      </c>
      <c r="C33" s="186">
        <v>56754.634545080007</v>
      </c>
      <c r="D33" s="187">
        <v>56882.090104280003</v>
      </c>
      <c r="E33" s="185">
        <f t="shared" si="0"/>
        <v>-0.22406975370689811</v>
      </c>
      <c r="F33" s="187">
        <v>52608.3854039</v>
      </c>
      <c r="G33" s="185">
        <f t="shared" si="1"/>
        <v>7.8813464989416593</v>
      </c>
      <c r="H33" s="116"/>
    </row>
    <row r="34" spans="2:9" ht="18.649999999999999" customHeight="1">
      <c r="B34" s="229" t="s">
        <v>233</v>
      </c>
      <c r="C34" s="186">
        <v>6784.7605221405493</v>
      </c>
      <c r="D34" s="187">
        <v>6720.2602199132607</v>
      </c>
      <c r="E34" s="185">
        <f t="shared" si="0"/>
        <v>0.95978875990788748</v>
      </c>
      <c r="F34" s="187">
        <v>7995.0344861091098</v>
      </c>
      <c r="G34" s="185">
        <f t="shared" si="1"/>
        <v>-15.137820431811003</v>
      </c>
      <c r="H34" s="116"/>
    </row>
    <row r="35" spans="2:9" ht="18.649999999999999" customHeight="1">
      <c r="B35" s="200" t="s">
        <v>234</v>
      </c>
      <c r="C35" s="186">
        <v>70240.249997669991</v>
      </c>
      <c r="D35" s="187">
        <v>65305.899011040005</v>
      </c>
      <c r="E35" s="185">
        <f t="shared" si="0"/>
        <v>7.5557507994734614</v>
      </c>
      <c r="F35" s="187">
        <v>62595.096866556101</v>
      </c>
      <c r="G35" s="185">
        <f t="shared" si="1"/>
        <v>12.213661315058392</v>
      </c>
      <c r="H35" s="116"/>
    </row>
    <row r="36" spans="2:9" ht="18.649999999999999" customHeight="1">
      <c r="B36" s="200" t="s">
        <v>235</v>
      </c>
      <c r="C36" s="186">
        <v>4472.4390073800005</v>
      </c>
      <c r="D36" s="187">
        <v>4690.0889037200004</v>
      </c>
      <c r="E36" s="185">
        <f t="shared" si="0"/>
        <v>-4.6406347685087228</v>
      </c>
      <c r="F36" s="187">
        <v>5230.6515644399997</v>
      </c>
      <c r="G36" s="185">
        <f t="shared" si="1"/>
        <v>-14.495566139687503</v>
      </c>
      <c r="H36" s="116"/>
    </row>
    <row r="37" spans="2:9" ht="18.649999999999999" customHeight="1">
      <c r="B37" s="200" t="s">
        <v>236</v>
      </c>
      <c r="C37" s="186">
        <v>10130.178638809095</v>
      </c>
      <c r="D37" s="187">
        <v>7303.5077435060057</v>
      </c>
      <c r="E37" s="185">
        <f t="shared" si="0"/>
        <v>38.702921864037933</v>
      </c>
      <c r="F37" s="187">
        <v>6830.7508635608701</v>
      </c>
      <c r="G37" s="185">
        <f t="shared" si="1"/>
        <v>48.302563527082484</v>
      </c>
      <c r="H37" s="116"/>
    </row>
    <row r="38" spans="2:9" ht="18.649999999999999" customHeight="1">
      <c r="B38" s="854" t="s">
        <v>237</v>
      </c>
      <c r="C38" s="410">
        <v>36339.317044512005</v>
      </c>
      <c r="D38" s="411">
        <v>35331.726749977002</v>
      </c>
      <c r="E38" s="861">
        <f t="shared" si="0"/>
        <v>2.8518003143892718</v>
      </c>
      <c r="F38" s="411">
        <v>33707.995625832002</v>
      </c>
      <c r="G38" s="861">
        <f t="shared" si="1"/>
        <v>7.806223330180746</v>
      </c>
      <c r="H38" s="116"/>
    </row>
    <row r="39" spans="2:9" ht="18.649999999999999" customHeight="1">
      <c r="B39" s="858" t="s">
        <v>402</v>
      </c>
      <c r="C39" s="855">
        <v>38206.138815600098</v>
      </c>
      <c r="D39" s="856">
        <v>37548.946087124496</v>
      </c>
      <c r="E39" s="185">
        <f t="shared" si="0"/>
        <v>1.7502294923290882</v>
      </c>
      <c r="F39" s="856">
        <v>35908.188740027399</v>
      </c>
      <c r="G39" s="185">
        <f t="shared" si="1"/>
        <v>6.3995154203117437</v>
      </c>
      <c r="H39" s="116"/>
    </row>
    <row r="40" spans="2:9" ht="18.649999999999999" customHeight="1">
      <c r="B40" s="200" t="s">
        <v>238</v>
      </c>
      <c r="C40" s="186">
        <v>32.415092559166503</v>
      </c>
      <c r="D40" s="187">
        <v>32.798783153483804</v>
      </c>
      <c r="E40" s="185">
        <f t="shared" si="0"/>
        <v>-1.169831796874288</v>
      </c>
      <c r="F40" s="187">
        <v>32.133043889090601</v>
      </c>
      <c r="G40" s="185">
        <f t="shared" si="1"/>
        <v>0.87775273033395851</v>
      </c>
      <c r="H40" s="116"/>
    </row>
    <row r="41" spans="2:9" ht="18.649999999999999" customHeight="1">
      <c r="B41" s="200" t="s">
        <v>239</v>
      </c>
      <c r="C41" s="171">
        <v>-1899.23686364728</v>
      </c>
      <c r="D41" s="96">
        <v>-2250.0181203010302</v>
      </c>
      <c r="E41" s="185">
        <f t="shared" si="0"/>
        <v>-15.590152518719236</v>
      </c>
      <c r="F41" s="96">
        <v>-2232.3261580845401</v>
      </c>
      <c r="G41" s="185">
        <f t="shared" si="1"/>
        <v>-14.921175081470588</v>
      </c>
      <c r="H41" s="116"/>
    </row>
    <row r="42" spans="2:9" ht="18.649999999999999" customHeight="1">
      <c r="B42" s="853" t="s">
        <v>240</v>
      </c>
      <c r="C42" s="412">
        <v>607167.44783471804</v>
      </c>
      <c r="D42" s="412">
        <v>611398.45314025402</v>
      </c>
      <c r="E42" s="860">
        <f t="shared" si="0"/>
        <v>-0.69202093721447278</v>
      </c>
      <c r="F42" s="412">
        <v>598850.31058912503</v>
      </c>
      <c r="G42" s="860">
        <f t="shared" si="1"/>
        <v>1.3888507860020884</v>
      </c>
      <c r="H42" s="116"/>
    </row>
    <row r="43" spans="2:9" ht="31">
      <c r="B43" s="61"/>
      <c r="C43" s="61"/>
      <c r="D43" s="61"/>
      <c r="E43" s="61"/>
      <c r="F43" s="61"/>
      <c r="G43" s="61"/>
      <c r="H43" s="116"/>
    </row>
    <row r="44" spans="2:9" ht="17.5" customHeight="1">
      <c r="B44" s="1110" t="s">
        <v>426</v>
      </c>
      <c r="C44" s="1110"/>
      <c r="D44" s="1110"/>
      <c r="E44" s="1110"/>
      <c r="F44" s="1110"/>
      <c r="G44" s="1110"/>
      <c r="H44" s="116"/>
    </row>
    <row r="45" spans="2:9">
      <c r="B45" s="76"/>
      <c r="C45" s="76"/>
      <c r="D45" s="76"/>
      <c r="E45" s="76"/>
      <c r="F45" s="76"/>
      <c r="H45" s="76"/>
      <c r="I45" s="76"/>
    </row>
  </sheetData>
  <mergeCells count="6">
    <mergeCell ref="B44:G44"/>
    <mergeCell ref="G5:G6"/>
    <mergeCell ref="C5:C6"/>
    <mergeCell ref="D5:D6"/>
    <mergeCell ref="E5:E6"/>
    <mergeCell ref="F5:F6"/>
  </mergeCells>
  <phoneticPr fontId="104" type="noConversion"/>
  <conditionalFormatting sqref="E3:E4">
    <cfRule type="cellIs" dxfId="0" priority="2" operator="notEqual">
      <formula>0</formula>
    </cfRule>
  </conditionalFormatting>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8" tint="0.59999389629810485"/>
    <pageSetUpPr fitToPage="1"/>
  </sheetPr>
  <dimension ref="A1:M25"/>
  <sheetViews>
    <sheetView showGridLines="0" zoomScaleNormal="100" workbookViewId="0">
      <selection activeCell="C7" sqref="C7:G7"/>
    </sheetView>
  </sheetViews>
  <sheetFormatPr baseColWidth="10" defaultColWidth="11.453125" defaultRowHeight="14.5"/>
  <cols>
    <col min="1" max="1" customWidth="true" style="50" width="2.54296875" collapsed="false"/>
    <col min="2" max="2" customWidth="true" style="11" width="115.54296875" collapsed="false"/>
    <col min="3" max="7" customWidth="true" style="11" width="17.54296875" collapsed="false"/>
    <col min="8" max="16384" style="11" width="11.453125" collapsed="false"/>
  </cols>
  <sheetData>
    <row r="1" spans="1:10" s="19" customFormat="1" ht="49.5" customHeight="1">
      <c r="C1" s="238"/>
      <c r="D1" s="238"/>
      <c r="E1" s="238"/>
      <c r="F1" s="238"/>
      <c r="G1" s="238" t="s">
        <v>5</v>
      </c>
      <c r="H1" s="238"/>
      <c r="I1" s="238"/>
      <c r="J1" s="238"/>
    </row>
    <row r="2" spans="1:10" s="116" customFormat="1" ht="56.15" customHeight="1">
      <c r="A2" s="83"/>
      <c r="B2" s="335" t="s">
        <v>243</v>
      </c>
    </row>
    <row r="3" spans="1:10" s="193" customFormat="1" ht="14.5" customHeight="1">
      <c r="A3" s="3"/>
      <c r="B3" s="198"/>
    </row>
    <row r="4" spans="1:10" ht="3" customHeight="1">
      <c r="B4" s="377"/>
      <c r="C4" s="377"/>
      <c r="D4" s="377"/>
      <c r="E4" s="377"/>
      <c r="F4" s="377"/>
      <c r="G4" s="377"/>
      <c r="H4" s="50"/>
      <c r="I4" s="50"/>
      <c r="J4" s="50"/>
    </row>
    <row r="5" spans="1:10" ht="18" customHeight="1">
      <c r="B5" s="84"/>
      <c r="C5" s="1091" t="s">
        <v>411</v>
      </c>
      <c r="D5" s="1091" t="s">
        <v>393</v>
      </c>
      <c r="E5" s="1091" t="s">
        <v>146</v>
      </c>
      <c r="F5" s="1091" t="s">
        <v>286</v>
      </c>
      <c r="G5" s="1091" t="s">
        <v>146</v>
      </c>
      <c r="H5" s="50"/>
      <c r="I5" s="50"/>
      <c r="J5" s="50"/>
    </row>
    <row r="6" spans="1:10" ht="18" customHeight="1" thickBot="1">
      <c r="B6" s="346" t="s">
        <v>173</v>
      </c>
      <c r="C6" s="1092"/>
      <c r="D6" s="1092"/>
      <c r="E6" s="1092"/>
      <c r="F6" s="1092"/>
      <c r="G6" s="1092"/>
      <c r="H6" s="50"/>
      <c r="I6" s="50"/>
      <c r="J6" s="50"/>
    </row>
    <row r="7" spans="1:10" ht="18.649999999999999" customHeight="1">
      <c r="B7" s="363" t="s">
        <v>244</v>
      </c>
      <c r="C7" s="734">
        <v>175807.17945628002</v>
      </c>
      <c r="D7" s="911">
        <v>177406.86425255996</v>
      </c>
      <c r="E7" s="912">
        <f>+((C7-D7)/D7)*100</f>
        <v>-0.90170400284094609</v>
      </c>
      <c r="F7" s="911">
        <v>183866.78106731002</v>
      </c>
      <c r="G7" s="730">
        <f>+((C7-F7)/F7)*100</f>
        <v>-4.3833919124735941</v>
      </c>
      <c r="H7" s="50"/>
      <c r="I7" s="50"/>
      <c r="J7" s="50"/>
    </row>
    <row r="8" spans="1:10" ht="18.649999999999999" customHeight="1">
      <c r="B8" s="254" t="s">
        <v>412</v>
      </c>
      <c r="C8" s="735">
        <v>133269.52406988002</v>
      </c>
      <c r="D8" s="913">
        <v>134708.26362885998</v>
      </c>
      <c r="E8" s="914">
        <f t="shared" ref="E8:E18" si="0">+((C8-D8)/D8)*100</f>
        <v>-1.0680410542176417</v>
      </c>
      <c r="F8" s="913">
        <v>139863.09180688002</v>
      </c>
      <c r="G8" s="188">
        <f t="shared" ref="G8:G18" si="1">+((C8-F8)/F8)*100</f>
        <v>-4.7143014299328252</v>
      </c>
      <c r="H8" s="50"/>
      <c r="I8" s="50"/>
      <c r="J8" s="50"/>
    </row>
    <row r="9" spans="1:10" ht="18.649999999999999" customHeight="1">
      <c r="B9" s="81" t="s">
        <v>413</v>
      </c>
      <c r="C9" s="736">
        <v>42537.655386400002</v>
      </c>
      <c r="D9" s="915">
        <v>42698.600623700004</v>
      </c>
      <c r="E9" s="916">
        <f t="shared" si="0"/>
        <v>-0.37693328340758075</v>
      </c>
      <c r="F9" s="915">
        <v>44003.689260430001</v>
      </c>
      <c r="G9" s="189">
        <f t="shared" si="1"/>
        <v>-3.3316158228312909</v>
      </c>
      <c r="H9" s="50"/>
      <c r="I9" s="50"/>
      <c r="J9" s="50"/>
    </row>
    <row r="10" spans="1:10" ht="18.649999999999999" customHeight="1">
      <c r="B10" s="484" t="s">
        <v>414</v>
      </c>
      <c r="C10" s="737">
        <v>19911.368783000002</v>
      </c>
      <c r="D10" s="917">
        <v>19792.244513230002</v>
      </c>
      <c r="E10" s="918">
        <f t="shared" si="0"/>
        <v>0.60187347468536012</v>
      </c>
      <c r="F10" s="917">
        <v>19537.746845860001</v>
      </c>
      <c r="G10" s="192">
        <f t="shared" si="1"/>
        <v>1.9123082108066611</v>
      </c>
      <c r="H10" s="50"/>
      <c r="I10" s="50"/>
      <c r="J10" s="50"/>
    </row>
    <row r="11" spans="1:10" ht="18.649999999999999" customHeight="1">
      <c r="B11" s="367" t="s">
        <v>415</v>
      </c>
      <c r="C11" s="738">
        <v>160017.73913343667</v>
      </c>
      <c r="D11" s="919">
        <v>158159.36131632503</v>
      </c>
      <c r="E11" s="920">
        <f t="shared" si="0"/>
        <v>1.1750033647359091</v>
      </c>
      <c r="F11" s="919">
        <v>156693.11027586795</v>
      </c>
      <c r="G11" s="731">
        <f t="shared" si="1"/>
        <v>2.1217453988343875</v>
      </c>
      <c r="H11" s="50"/>
      <c r="I11" s="50"/>
      <c r="J11" s="50"/>
    </row>
    <row r="12" spans="1:10" ht="18.649999999999999" customHeight="1">
      <c r="B12" s="367" t="s">
        <v>435</v>
      </c>
      <c r="C12" s="739">
        <v>18273.208565239998</v>
      </c>
      <c r="D12" s="921">
        <v>19490.485077580001</v>
      </c>
      <c r="E12" s="922">
        <f t="shared" si="0"/>
        <v>-6.2454911075570987</v>
      </c>
      <c r="F12" s="921">
        <v>20763.283823400008</v>
      </c>
      <c r="G12" s="732">
        <f t="shared" si="1"/>
        <v>-11.992685161649241</v>
      </c>
      <c r="H12" s="50"/>
      <c r="I12" s="50"/>
      <c r="J12" s="50"/>
    </row>
    <row r="13" spans="1:10" ht="18.649999999999999" customHeight="1">
      <c r="B13" s="485" t="s">
        <v>93</v>
      </c>
      <c r="C13" s="413">
        <v>354098.12715495669</v>
      </c>
      <c r="D13" s="413">
        <v>355056.71064646501</v>
      </c>
      <c r="E13" s="414">
        <f t="shared" si="0"/>
        <v>-0.26998038982645794</v>
      </c>
      <c r="F13" s="413">
        <v>361323.17516657797</v>
      </c>
      <c r="G13" s="414">
        <f t="shared" si="1"/>
        <v>-1.9996082477384349</v>
      </c>
      <c r="H13" s="50"/>
      <c r="I13" s="50"/>
      <c r="J13" s="50"/>
    </row>
    <row r="14" spans="1:10" ht="18.649999999999999" customHeight="1">
      <c r="B14" s="347" t="s">
        <v>250</v>
      </c>
      <c r="C14" s="740"/>
      <c r="D14" s="923"/>
      <c r="E14" s="924"/>
      <c r="F14" s="923"/>
      <c r="G14" s="733"/>
      <c r="H14" s="50"/>
      <c r="I14" s="50"/>
      <c r="J14" s="50"/>
    </row>
    <row r="15" spans="1:10" ht="18.649999999999999" customHeight="1">
      <c r="B15" s="484" t="s">
        <v>251</v>
      </c>
      <c r="C15" s="737">
        <v>344052</v>
      </c>
      <c r="D15" s="917">
        <v>345388</v>
      </c>
      <c r="E15" s="918">
        <f t="shared" si="0"/>
        <v>-0.38681135418717499</v>
      </c>
      <c r="F15" s="917">
        <v>351225</v>
      </c>
      <c r="G15" s="192">
        <f t="shared" si="1"/>
        <v>-2.0422805893657912</v>
      </c>
      <c r="H15" s="50"/>
      <c r="I15" s="50"/>
      <c r="J15" s="50"/>
    </row>
    <row r="16" spans="1:10" ht="18.649999999999999" customHeight="1">
      <c r="B16" s="254" t="s">
        <v>252</v>
      </c>
      <c r="C16" s="735">
        <v>-7339.2619973500259</v>
      </c>
      <c r="D16" s="913">
        <v>-7237.9800941799767</v>
      </c>
      <c r="E16" s="914">
        <f t="shared" si="0"/>
        <v>1.3993117119994494</v>
      </c>
      <c r="F16" s="913">
        <v>-7408.0239612999721</v>
      </c>
      <c r="G16" s="188">
        <f t="shared" si="1"/>
        <v>-0.92820925403540089</v>
      </c>
      <c r="H16" s="50"/>
      <c r="I16" s="50"/>
      <c r="J16" s="50"/>
    </row>
    <row r="17" spans="1:13" ht="18.649999999999999" customHeight="1">
      <c r="B17" s="485" t="s">
        <v>253</v>
      </c>
      <c r="C17" s="413">
        <v>346758.86515760666</v>
      </c>
      <c r="D17" s="413">
        <v>347818.73055228504</v>
      </c>
      <c r="E17" s="414">
        <f t="shared" si="0"/>
        <v>-0.30471774564741344</v>
      </c>
      <c r="F17" s="413">
        <v>353915.151205278</v>
      </c>
      <c r="G17" s="414">
        <f t="shared" si="1"/>
        <v>-2.0220343840325015</v>
      </c>
      <c r="H17" s="50"/>
      <c r="I17" s="50"/>
      <c r="J17" s="50"/>
    </row>
    <row r="18" spans="1:13" ht="18.649999999999999" customHeight="1">
      <c r="B18" s="254" t="s">
        <v>254</v>
      </c>
      <c r="C18" s="735">
        <v>29909.655663109967</v>
      </c>
      <c r="D18" s="913">
        <v>29371.304992030025</v>
      </c>
      <c r="E18" s="914">
        <f t="shared" si="0"/>
        <v>1.8329136932323025</v>
      </c>
      <c r="F18" s="913">
        <v>29876.21306174004</v>
      </c>
      <c r="G18" s="188">
        <f t="shared" si="1"/>
        <v>0.11193721674435989</v>
      </c>
      <c r="H18" s="50"/>
      <c r="I18" s="50"/>
      <c r="J18" s="50"/>
    </row>
    <row r="19" spans="1:13" s="17" customFormat="1" ht="3" customHeight="1">
      <c r="A19" s="50"/>
      <c r="B19" s="377"/>
      <c r="C19" s="377"/>
      <c r="D19" s="377"/>
      <c r="E19" s="377"/>
      <c r="F19" s="377"/>
      <c r="G19" s="377"/>
      <c r="H19" s="52"/>
      <c r="I19" s="52"/>
      <c r="J19" s="52"/>
      <c r="K19" s="52"/>
      <c r="L19" s="50"/>
      <c r="M19" s="50"/>
    </row>
    <row r="20" spans="1:13">
      <c r="B20" s="50"/>
      <c r="C20" s="50"/>
      <c r="D20" s="50"/>
      <c r="E20" s="50"/>
      <c r="F20" s="50"/>
      <c r="G20" s="50"/>
      <c r="H20" s="50"/>
      <c r="I20" s="50"/>
      <c r="J20" s="50"/>
    </row>
    <row r="21" spans="1:13">
      <c r="B21" s="1113"/>
      <c r="C21" s="1114"/>
      <c r="D21" s="1114"/>
      <c r="E21" s="1114"/>
      <c r="F21" s="1114"/>
      <c r="G21" s="50"/>
      <c r="H21" s="50"/>
      <c r="I21" s="50"/>
      <c r="J21" s="50"/>
    </row>
    <row r="23" spans="1:13">
      <c r="B23" s="11" t="s">
        <v>416</v>
      </c>
    </row>
    <row r="24" spans="1:13">
      <c r="B24" s="11" t="s">
        <v>417</v>
      </c>
    </row>
    <row r="25" spans="1:13">
      <c r="B25" s="11" t="s">
        <v>418</v>
      </c>
    </row>
  </sheetData>
  <mergeCells count="6">
    <mergeCell ref="G5:G6"/>
    <mergeCell ref="B21:F21"/>
    <mergeCell ref="C5:C6"/>
    <mergeCell ref="D5:D6"/>
    <mergeCell ref="E5:E6"/>
    <mergeCell ref="F5:F6"/>
  </mergeCells>
  <phoneticPr fontId="104" type="noConversion"/>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tabColor theme="4" tint="0.79998168889431442"/>
  </sheetPr>
  <dimension ref="A1:J11"/>
  <sheetViews>
    <sheetView showGridLines="0" zoomScaleNormal="100" workbookViewId="0"/>
  </sheetViews>
  <sheetFormatPr baseColWidth="10" defaultRowHeight="12.5"/>
  <cols>
    <col min="1" max="1" customWidth="true" style="50" width="2.54296875" collapsed="false"/>
    <col min="2" max="2" customWidth="true" width="70.54296875" collapsed="false"/>
  </cols>
  <sheetData>
    <row r="1" spans="2:10" s="19" customFormat="1" ht="49.5" customHeight="1">
      <c r="C1" s="238"/>
      <c r="D1" s="238"/>
      <c r="E1" s="238"/>
      <c r="F1" s="238"/>
      <c r="G1" s="238" t="s">
        <v>5</v>
      </c>
      <c r="H1" s="238"/>
      <c r="I1" s="238"/>
      <c r="J1" s="238"/>
    </row>
    <row r="2" spans="2:10" s="83" customFormat="1" ht="56.25" customHeight="1">
      <c r="B2" s="1081" t="s">
        <v>387</v>
      </c>
      <c r="C2" s="1081"/>
      <c r="D2" s="1081"/>
      <c r="E2" s="1081"/>
      <c r="F2" s="1081"/>
      <c r="G2" s="1081"/>
      <c r="H2" s="1081"/>
      <c r="I2" s="1081"/>
      <c r="J2" s="1081"/>
    </row>
    <row r="3" spans="2:10" s="3" customFormat="1" ht="3" customHeight="1">
      <c r="B3" s="336"/>
      <c r="C3" s="336"/>
      <c r="D3" s="336"/>
      <c r="E3" s="336"/>
      <c r="F3" s="336"/>
      <c r="G3" s="336"/>
      <c r="H3" s="336"/>
      <c r="I3" s="336"/>
      <c r="J3" s="336"/>
    </row>
    <row r="5" spans="2:10" ht="63.5" customHeight="1">
      <c r="B5" s="1082" t="s">
        <v>383</v>
      </c>
      <c r="C5" s="1082"/>
      <c r="D5" s="1082"/>
      <c r="E5" s="1082"/>
      <c r="F5" s="1082"/>
      <c r="G5" s="1082"/>
      <c r="H5" s="1082"/>
      <c r="I5" s="1082"/>
      <c r="J5" s="1082"/>
    </row>
    <row r="6" spans="2:10" ht="91" customHeight="1">
      <c r="B6" s="1082" t="s">
        <v>442</v>
      </c>
      <c r="C6" s="1082"/>
      <c r="D6" s="1082"/>
      <c r="E6" s="1082"/>
      <c r="F6" s="1082"/>
      <c r="G6" s="1082"/>
      <c r="H6" s="1082"/>
      <c r="I6" s="1082"/>
      <c r="J6" s="1082"/>
    </row>
    <row r="7" spans="2:10" ht="57.5" customHeight="1">
      <c r="B7" s="1082" t="s">
        <v>443</v>
      </c>
      <c r="C7" s="1082"/>
      <c r="D7" s="1082"/>
      <c r="E7" s="1082"/>
      <c r="F7" s="1082"/>
      <c r="G7" s="1082"/>
      <c r="H7" s="1082"/>
      <c r="I7" s="1082"/>
      <c r="J7" s="1082"/>
    </row>
    <row r="8" spans="2:10" ht="77" customHeight="1">
      <c r="B8" s="1082" t="s">
        <v>384</v>
      </c>
      <c r="C8" s="1082"/>
      <c r="D8" s="1082"/>
      <c r="E8" s="1082"/>
      <c r="F8" s="1082"/>
      <c r="G8" s="1082"/>
      <c r="H8" s="1082"/>
      <c r="I8" s="1082"/>
      <c r="J8" s="1082"/>
    </row>
    <row r="9" spans="2:10" s="50" customFormat="1" ht="118" customHeight="1">
      <c r="B9" s="1082" t="s">
        <v>444</v>
      </c>
      <c r="C9" s="1082"/>
      <c r="D9" s="1082"/>
      <c r="E9" s="1082"/>
      <c r="F9" s="1082"/>
      <c r="G9" s="1082"/>
      <c r="H9" s="1082"/>
      <c r="I9" s="1082"/>
      <c r="J9" s="1082"/>
    </row>
    <row r="10" spans="2:10" ht="47.5" customHeight="1">
      <c r="B10" s="1082" t="s">
        <v>385</v>
      </c>
      <c r="C10" s="1082"/>
      <c r="D10" s="1082"/>
      <c r="E10" s="1082"/>
      <c r="F10" s="1082"/>
      <c r="G10" s="1082"/>
      <c r="H10" s="1082"/>
      <c r="I10" s="1082"/>
      <c r="J10" s="1082"/>
    </row>
    <row r="11" spans="2:10" ht="41" customHeight="1">
      <c r="B11" s="1082" t="s">
        <v>386</v>
      </c>
      <c r="C11" s="1082"/>
      <c r="D11" s="1082"/>
      <c r="E11" s="1082"/>
      <c r="F11" s="1082"/>
      <c r="G11" s="1082"/>
      <c r="H11" s="1082"/>
      <c r="I11" s="1082"/>
      <c r="J11" s="1082"/>
    </row>
  </sheetData>
  <mergeCells count="8">
    <mergeCell ref="B2:J2"/>
    <mergeCell ref="B11:J11"/>
    <mergeCell ref="B9:J9"/>
    <mergeCell ref="B5:J5"/>
    <mergeCell ref="B6:J6"/>
    <mergeCell ref="B7:J7"/>
    <mergeCell ref="B8:J8"/>
    <mergeCell ref="B10:J1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8" tint="0.59999389629810485"/>
  </sheetPr>
  <dimension ref="A1:J12"/>
  <sheetViews>
    <sheetView showGridLines="0" zoomScaleNormal="100" workbookViewId="0">
      <selection activeCell="C32" sqref="C32"/>
    </sheetView>
  </sheetViews>
  <sheetFormatPr baseColWidth="10" defaultColWidth="11.453125" defaultRowHeight="12.5"/>
  <cols>
    <col min="1" max="1" customWidth="true" style="50" width="2.54296875" collapsed="false"/>
    <col min="2" max="2" customWidth="true" style="36" width="59.1796875" collapsed="false"/>
    <col min="3" max="4" customWidth="true" style="36" width="17.54296875" collapsed="false"/>
    <col min="5" max="5" customWidth="true" style="36" width="0.81640625" collapsed="false"/>
    <col min="6" max="6" customWidth="true" style="36" width="17.54296875" collapsed="false"/>
    <col min="7" max="7" customWidth="true" style="47" width="17.54296875" collapsed="false"/>
    <col min="8" max="8" customWidth="true" style="36" width="0.81640625" collapsed="false"/>
    <col min="9" max="9" customWidth="true" style="36" width="17.54296875" collapsed="false"/>
    <col min="10" max="10" customWidth="true" style="50" width="17.54296875" collapsed="false"/>
    <col min="11" max="16384" style="35" width="11.453125" collapsed="false"/>
  </cols>
  <sheetData>
    <row r="1" spans="1:10" s="19" customFormat="1" ht="49.5" customHeight="1">
      <c r="C1" s="238"/>
      <c r="D1" s="238"/>
      <c r="E1" s="238"/>
      <c r="F1" s="238"/>
      <c r="G1" s="238" t="s">
        <v>5</v>
      </c>
      <c r="H1" s="238"/>
      <c r="I1" s="238"/>
      <c r="J1" s="238"/>
    </row>
    <row r="2" spans="1:10" s="116" customFormat="1" ht="56.15" customHeight="1">
      <c r="A2" s="83"/>
      <c r="B2" s="335" t="s">
        <v>256</v>
      </c>
    </row>
    <row r="3" spans="1:10" s="70" customFormat="1" ht="14.5" customHeight="1">
      <c r="A3" s="3"/>
      <c r="B3" s="199"/>
      <c r="C3" s="199"/>
      <c r="D3" s="199"/>
      <c r="E3" s="199"/>
      <c r="F3" s="199"/>
      <c r="H3" s="199"/>
      <c r="I3" s="199"/>
    </row>
    <row r="4" spans="1:10" ht="3" customHeight="1">
      <c r="B4" s="398"/>
      <c r="C4" s="398"/>
      <c r="D4" s="398"/>
      <c r="E4" s="52"/>
      <c r="F4" s="398"/>
      <c r="G4" s="398"/>
      <c r="H4" s="50"/>
      <c r="I4" s="398"/>
      <c r="J4" s="398"/>
    </row>
    <row r="5" spans="1:10" ht="18" customHeight="1">
      <c r="B5" s="80"/>
      <c r="C5" s="1115" t="s">
        <v>411</v>
      </c>
      <c r="D5" s="1115"/>
      <c r="E5" s="502"/>
      <c r="F5" s="1115" t="s">
        <v>393</v>
      </c>
      <c r="G5" s="1115"/>
      <c r="H5" s="418"/>
      <c r="I5" s="1115" t="s">
        <v>286</v>
      </c>
      <c r="J5" s="1115"/>
    </row>
    <row r="6" spans="1:10" ht="43" customHeight="1" thickBot="1">
      <c r="B6" s="346" t="s">
        <v>257</v>
      </c>
      <c r="C6" s="205" t="s">
        <v>0</v>
      </c>
      <c r="D6" s="205" t="s">
        <v>258</v>
      </c>
      <c r="E6" s="170"/>
      <c r="F6" s="205" t="s">
        <v>0</v>
      </c>
      <c r="G6" s="205" t="s">
        <v>258</v>
      </c>
      <c r="H6" s="285"/>
      <c r="I6" s="205" t="s">
        <v>0</v>
      </c>
      <c r="J6" s="205" t="s">
        <v>258</v>
      </c>
    </row>
    <row r="7" spans="1:10" ht="18.649999999999999" customHeight="1">
      <c r="B7" s="363" t="s">
        <v>244</v>
      </c>
      <c r="C7" s="415">
        <v>729.60254244000134</v>
      </c>
      <c r="D7" s="415">
        <v>698.9715344700013</v>
      </c>
      <c r="E7" s="416">
        <v>0</v>
      </c>
      <c r="F7" s="417">
        <v>831</v>
      </c>
      <c r="G7" s="417">
        <v>797</v>
      </c>
      <c r="H7" s="418"/>
      <c r="I7" s="417">
        <v>1121</v>
      </c>
      <c r="J7" s="417">
        <v>1072</v>
      </c>
    </row>
    <row r="8" spans="1:10" ht="18.649999999999999" customHeight="1">
      <c r="B8" s="367" t="s">
        <v>248</v>
      </c>
      <c r="C8" s="419">
        <v>11672.474625730003</v>
      </c>
      <c r="D8" s="419">
        <v>10720.234349480002</v>
      </c>
      <c r="E8" s="416">
        <v>0</v>
      </c>
      <c r="F8" s="420">
        <v>13314</v>
      </c>
      <c r="G8" s="420">
        <v>12262</v>
      </c>
      <c r="H8" s="418"/>
      <c r="I8" s="420">
        <v>17140</v>
      </c>
      <c r="J8" s="420">
        <v>15730</v>
      </c>
    </row>
    <row r="9" spans="1:10" ht="18.649999999999999" customHeight="1">
      <c r="B9" s="472" t="s">
        <v>249</v>
      </c>
      <c r="C9" s="421">
        <v>4.0041862700000008</v>
      </c>
      <c r="D9" s="421">
        <v>3.8838560300000005</v>
      </c>
      <c r="E9" s="416">
        <v>0</v>
      </c>
      <c r="F9" s="422">
        <v>5</v>
      </c>
      <c r="G9" s="422">
        <v>4</v>
      </c>
      <c r="H9" s="418"/>
      <c r="I9" s="422">
        <v>7</v>
      </c>
      <c r="J9" s="422">
        <v>7</v>
      </c>
    </row>
    <row r="10" spans="1:10" ht="18.649999999999999" customHeight="1">
      <c r="B10" s="353" t="s">
        <v>255</v>
      </c>
      <c r="C10" s="424">
        <v>12406.081354440004</v>
      </c>
      <c r="D10" s="424">
        <v>11423.089739980003</v>
      </c>
      <c r="E10" s="197">
        <v>0</v>
      </c>
      <c r="F10" s="423">
        <v>14150</v>
      </c>
      <c r="G10" s="423">
        <v>13063</v>
      </c>
      <c r="H10" s="195"/>
      <c r="I10" s="423">
        <v>18268</v>
      </c>
      <c r="J10" s="423">
        <v>16809</v>
      </c>
    </row>
    <row r="11" spans="1:10">
      <c r="B11" s="50"/>
      <c r="C11" s="50"/>
      <c r="D11" s="50"/>
      <c r="E11" s="50"/>
      <c r="F11" s="50"/>
      <c r="G11" s="50"/>
      <c r="H11" s="50"/>
      <c r="I11" s="50"/>
    </row>
    <row r="12" spans="1:10" ht="33.5" customHeight="1">
      <c r="B12" s="1116" t="s">
        <v>395</v>
      </c>
      <c r="C12" s="1116"/>
      <c r="D12" s="1116"/>
      <c r="E12" s="1116"/>
      <c r="F12" s="1116"/>
      <c r="G12" s="1116"/>
      <c r="H12" s="1116"/>
      <c r="I12" s="1116"/>
      <c r="J12" s="1116"/>
    </row>
  </sheetData>
  <mergeCells count="4">
    <mergeCell ref="C5:D5"/>
    <mergeCell ref="F5:G5"/>
    <mergeCell ref="I5:J5"/>
    <mergeCell ref="B12:J12"/>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8" tint="0.59999389629810485"/>
    <outlinePr summaryBelow="0"/>
    <pageSetUpPr fitToPage="1"/>
  </sheetPr>
  <dimension ref="A1:S20"/>
  <sheetViews>
    <sheetView showGridLines="0" zoomScaleNormal="100" workbookViewId="0">
      <selection activeCell="H20" sqref="H20"/>
    </sheetView>
  </sheetViews>
  <sheetFormatPr baseColWidth="10" defaultColWidth="11.453125" defaultRowHeight="14.5"/>
  <cols>
    <col min="1" max="1" customWidth="true" style="50" width="2.54296875" collapsed="false"/>
    <col min="2" max="2" customWidth="true" style="2" width="115.54296875" collapsed="false"/>
    <col min="3" max="7" customWidth="true" style="351" width="17.54296875" collapsed="false"/>
    <col min="8" max="9" customWidth="true" style="1" width="16.54296875" collapsed="false"/>
    <col min="10" max="10" style="1" width="11.453125" collapsed="false"/>
    <col min="11" max="11" customWidth="true" style="1" width="1.0" collapsed="false"/>
    <col min="12" max="15" style="1" width="11.453125" collapsed="false"/>
    <col min="16" max="16" customWidth="true" style="1" width="1.453125" collapsed="false"/>
    <col min="17" max="20" style="1" width="11.453125" collapsed="false"/>
    <col min="21" max="21" customWidth="true" style="1" width="1.1796875" collapsed="false"/>
    <col min="22" max="16384" style="1" width="11.453125" collapsed="false"/>
  </cols>
  <sheetData>
    <row r="1" spans="1:19" s="19" customFormat="1" ht="49.5" customHeight="1">
      <c r="C1" s="238"/>
      <c r="D1" s="238"/>
      <c r="E1" s="238"/>
      <c r="F1" s="238"/>
      <c r="G1" s="238" t="s">
        <v>5</v>
      </c>
      <c r="H1" s="238"/>
      <c r="I1" s="238"/>
      <c r="J1" s="238"/>
    </row>
    <row r="2" spans="1:19" s="116" customFormat="1" ht="56.15" customHeight="1">
      <c r="A2" s="83"/>
      <c r="B2" s="335" t="s">
        <v>259</v>
      </c>
    </row>
    <row r="3" spans="1:19" ht="14.5" customHeight="1">
      <c r="A3" s="3"/>
    </row>
    <row r="4" spans="1:19" ht="3" customHeight="1">
      <c r="B4" s="377"/>
      <c r="C4" s="425"/>
      <c r="D4" s="425"/>
      <c r="E4" s="425"/>
      <c r="F4" s="425"/>
      <c r="G4" s="425"/>
      <c r="H4" s="50"/>
      <c r="I4" s="50"/>
      <c r="J4" s="50"/>
      <c r="K4" s="50"/>
      <c r="L4" s="50"/>
      <c r="M4" s="50"/>
      <c r="N4" s="50"/>
      <c r="O4" s="50"/>
      <c r="P4" s="50"/>
      <c r="Q4" s="50"/>
      <c r="R4" s="50"/>
      <c r="S4" s="50"/>
    </row>
    <row r="5" spans="1:19" ht="18" customHeight="1">
      <c r="B5" s="84"/>
      <c r="C5" s="1091" t="s">
        <v>411</v>
      </c>
      <c r="D5" s="1091" t="s">
        <v>393</v>
      </c>
      <c r="E5" s="1091" t="s">
        <v>146</v>
      </c>
      <c r="F5" s="1091" t="s">
        <v>286</v>
      </c>
      <c r="G5" s="1091" t="s">
        <v>146</v>
      </c>
      <c r="H5" s="50"/>
      <c r="I5" s="50"/>
      <c r="J5" s="50"/>
      <c r="K5" s="50"/>
      <c r="L5" s="50"/>
      <c r="M5" s="50"/>
      <c r="N5" s="50"/>
      <c r="O5" s="50"/>
      <c r="P5" s="50"/>
      <c r="Q5" s="50"/>
      <c r="R5" s="50"/>
      <c r="S5" s="50"/>
    </row>
    <row r="6" spans="1:19" ht="18" customHeight="1" thickBot="1">
      <c r="B6" s="346" t="s">
        <v>173</v>
      </c>
      <c r="C6" s="1092"/>
      <c r="D6" s="1092"/>
      <c r="E6" s="1092"/>
      <c r="F6" s="1092"/>
      <c r="G6" s="1092"/>
      <c r="H6" s="50"/>
      <c r="I6" s="50"/>
      <c r="J6" s="50"/>
      <c r="K6" s="50"/>
      <c r="L6" s="50"/>
      <c r="M6" s="50"/>
      <c r="N6" s="50"/>
      <c r="O6" s="50"/>
      <c r="P6" s="50"/>
      <c r="Q6" s="50"/>
      <c r="R6" s="50"/>
      <c r="S6" s="50"/>
    </row>
    <row r="7" spans="1:19" ht="18.649999999999999" customHeight="1">
      <c r="B7" s="456" t="s">
        <v>260</v>
      </c>
      <c r="C7" s="741">
        <v>385506.73937712988</v>
      </c>
      <c r="D7" s="114">
        <v>383231.54506366997</v>
      </c>
      <c r="E7" s="184">
        <f>+((C7-D7)/D7)*100</f>
        <v>0.59368659567988147</v>
      </c>
      <c r="F7" s="114">
        <v>386017.4682759</v>
      </c>
      <c r="G7" s="184">
        <f>+((C7-F7)/F7)*100</f>
        <v>-0.13230719870041791</v>
      </c>
      <c r="H7" s="50"/>
      <c r="I7" s="50"/>
      <c r="J7" s="50"/>
      <c r="K7" s="50"/>
      <c r="L7" s="50"/>
      <c r="M7" s="50"/>
      <c r="N7" s="50"/>
      <c r="O7" s="50"/>
      <c r="P7" s="50"/>
      <c r="Q7" s="50"/>
      <c r="R7" s="50"/>
      <c r="S7" s="50"/>
    </row>
    <row r="8" spans="1:19" ht="18.649999999999999" customHeight="1">
      <c r="B8" s="460" t="s">
        <v>261</v>
      </c>
      <c r="C8" s="742">
        <v>330799.07385515992</v>
      </c>
      <c r="D8" s="96">
        <v>337524.48844619998</v>
      </c>
      <c r="E8" s="185">
        <f t="shared" ref="E8:E18" si="0">+((C8-D8)/D8)*100</f>
        <v>-1.9925708567104632</v>
      </c>
      <c r="F8" s="96">
        <v>359895.93438078999</v>
      </c>
      <c r="G8" s="185">
        <f t="shared" ref="G8:G18" si="1">+((C8-F8)/F8)*100</f>
        <v>-8.084798339189895</v>
      </c>
      <c r="H8" s="50"/>
      <c r="I8" s="50"/>
      <c r="J8" s="50"/>
      <c r="K8" s="50"/>
      <c r="L8" s="50"/>
      <c r="M8" s="50"/>
      <c r="N8" s="50"/>
      <c r="O8" s="50"/>
      <c r="P8" s="50"/>
      <c r="Q8" s="50"/>
      <c r="R8" s="50"/>
      <c r="S8" s="50"/>
    </row>
    <row r="9" spans="1:19" ht="18.649999999999999" customHeight="1">
      <c r="B9" s="460" t="s">
        <v>266</v>
      </c>
      <c r="C9" s="742">
        <v>54707.66552196999</v>
      </c>
      <c r="D9" s="96">
        <v>45707.056617469992</v>
      </c>
      <c r="E9" s="185">
        <f t="shared" si="0"/>
        <v>19.691945993870487</v>
      </c>
      <c r="F9" s="96">
        <v>26121.533895109998</v>
      </c>
      <c r="G9" s="862">
        <f t="shared" si="1"/>
        <v>109.43511870951563</v>
      </c>
      <c r="H9" s="50"/>
      <c r="I9" s="50"/>
      <c r="J9" s="50"/>
      <c r="K9" s="50"/>
      <c r="L9" s="50"/>
      <c r="M9" s="50"/>
      <c r="N9" s="50"/>
      <c r="O9" s="50"/>
      <c r="P9" s="50"/>
      <c r="Q9" s="50"/>
      <c r="R9" s="50"/>
      <c r="S9" s="50"/>
    </row>
    <row r="10" spans="1:19" ht="18.649999999999999" customHeight="1">
      <c r="B10" s="229" t="s">
        <v>267</v>
      </c>
      <c r="C10" s="742">
        <v>74538.494309577145</v>
      </c>
      <c r="D10" s="96">
        <v>73127.761126124271</v>
      </c>
      <c r="E10" s="185">
        <f t="shared" si="0"/>
        <v>1.9291349300572278</v>
      </c>
      <c r="F10" s="96">
        <v>68985.856353426105</v>
      </c>
      <c r="G10" s="185">
        <f t="shared" si="1"/>
        <v>8.0489512628558906</v>
      </c>
      <c r="H10" s="50"/>
      <c r="I10" s="50"/>
      <c r="J10" s="50"/>
      <c r="K10" s="50"/>
      <c r="L10" s="50"/>
      <c r="M10" s="50"/>
      <c r="N10" s="50"/>
      <c r="O10" s="50"/>
      <c r="P10" s="50"/>
      <c r="Q10" s="50"/>
      <c r="R10" s="50"/>
      <c r="S10" s="50"/>
    </row>
    <row r="11" spans="1:19" ht="18.649999999999999" customHeight="1">
      <c r="B11" s="925" t="s">
        <v>419</v>
      </c>
      <c r="C11" s="926">
        <v>19979.71842995</v>
      </c>
      <c r="D11" s="927">
        <v>19150.152897409997</v>
      </c>
      <c r="E11" s="928">
        <f t="shared" si="0"/>
        <v>4.3319003090163326</v>
      </c>
      <c r="F11" s="927">
        <v>18309.92340028</v>
      </c>
      <c r="G11" s="928">
        <f t="shared" si="1"/>
        <v>9.1196177786547441</v>
      </c>
      <c r="H11" s="50"/>
      <c r="I11" s="50"/>
      <c r="J11" s="50"/>
      <c r="K11" s="50"/>
      <c r="L11" s="50"/>
      <c r="M11" s="50"/>
      <c r="N11" s="50"/>
      <c r="O11" s="50"/>
      <c r="P11" s="50"/>
      <c r="Q11" s="50"/>
      <c r="R11" s="50"/>
      <c r="S11" s="50"/>
    </row>
    <row r="12" spans="1:19" ht="18.649999999999999" customHeight="1">
      <c r="B12" s="202" t="s">
        <v>262</v>
      </c>
      <c r="C12" s="743">
        <v>3277.8514004099998</v>
      </c>
      <c r="D12" s="168">
        <v>2305.15021058</v>
      </c>
      <c r="E12" s="181">
        <f t="shared" si="0"/>
        <v>42.196867924943511</v>
      </c>
      <c r="F12" s="168">
        <v>2630.7297922900002</v>
      </c>
      <c r="G12" s="181">
        <f t="shared" si="1"/>
        <v>24.598558545105938</v>
      </c>
      <c r="H12" s="50"/>
      <c r="I12" s="50"/>
      <c r="J12" s="50"/>
      <c r="K12" s="50"/>
      <c r="L12" s="50"/>
      <c r="M12" s="50"/>
      <c r="N12" s="50"/>
      <c r="O12" s="50"/>
      <c r="P12" s="50"/>
      <c r="Q12" s="50"/>
      <c r="R12" s="50"/>
      <c r="S12" s="50"/>
    </row>
    <row r="13" spans="1:19" ht="18.649999999999999" customHeight="1">
      <c r="B13" s="457" t="s">
        <v>263</v>
      </c>
      <c r="C13" s="744">
        <v>463323.08508711704</v>
      </c>
      <c r="D13" s="408">
        <v>458664.45640037418</v>
      </c>
      <c r="E13" s="409">
        <f t="shared" si="0"/>
        <v>1.0156942884356139</v>
      </c>
      <c r="F13" s="408">
        <v>457634.05442161602</v>
      </c>
      <c r="G13" s="409">
        <f t="shared" si="1"/>
        <v>1.2431397118580132</v>
      </c>
      <c r="H13" s="50"/>
      <c r="I13" s="50"/>
      <c r="J13" s="50"/>
      <c r="K13" s="50"/>
      <c r="L13" s="50"/>
      <c r="M13" s="50"/>
      <c r="N13" s="50"/>
      <c r="O13" s="50"/>
      <c r="P13" s="50"/>
      <c r="Q13" s="50"/>
      <c r="R13" s="50"/>
      <c r="S13" s="50"/>
    </row>
    <row r="14" spans="1:19" ht="18.649999999999999" customHeight="1">
      <c r="B14" s="462" t="s">
        <v>357</v>
      </c>
      <c r="C14" s="745">
        <v>114821.49340928555</v>
      </c>
      <c r="D14" s="95">
        <v>110957.85383362892</v>
      </c>
      <c r="E14" s="191">
        <f t="shared" si="0"/>
        <v>3.4820785029330197</v>
      </c>
      <c r="F14" s="95">
        <v>104625.535843342</v>
      </c>
      <c r="G14" s="191">
        <f t="shared" si="1"/>
        <v>9.7451902958090173</v>
      </c>
      <c r="H14" s="50"/>
      <c r="I14" s="50"/>
      <c r="J14" s="50"/>
      <c r="K14" s="50"/>
      <c r="L14" s="50"/>
      <c r="M14" s="50"/>
      <c r="N14" s="50"/>
      <c r="O14" s="50"/>
      <c r="P14" s="50"/>
      <c r="Q14" s="50"/>
      <c r="R14" s="50"/>
      <c r="S14" s="50"/>
    </row>
    <row r="15" spans="1:19" ht="18.649999999999999" customHeight="1">
      <c r="B15" s="461" t="s">
        <v>264</v>
      </c>
      <c r="C15" s="743">
        <v>46005.86734913</v>
      </c>
      <c r="D15" s="168">
        <v>44305.649967210004</v>
      </c>
      <c r="E15" s="181">
        <f t="shared" si="0"/>
        <v>3.8374730608360412</v>
      </c>
      <c r="F15" s="168">
        <v>43312.257046699997</v>
      </c>
      <c r="G15" s="181">
        <f t="shared" si="1"/>
        <v>6.219048569844114</v>
      </c>
      <c r="H15" s="50"/>
      <c r="I15" s="50"/>
      <c r="J15" s="50"/>
      <c r="K15" s="50"/>
      <c r="L15" s="50"/>
      <c r="M15" s="50"/>
      <c r="N15" s="50"/>
      <c r="O15" s="50"/>
      <c r="P15" s="50"/>
      <c r="Q15" s="50"/>
      <c r="R15" s="50"/>
      <c r="S15" s="50"/>
    </row>
    <row r="16" spans="1:19" ht="18.649999999999999" customHeight="1">
      <c r="B16" s="457" t="s">
        <v>178</v>
      </c>
      <c r="C16" s="744">
        <v>160827.36075841554</v>
      </c>
      <c r="D16" s="408">
        <v>155263.50380083892</v>
      </c>
      <c r="E16" s="409">
        <f t="shared" si="0"/>
        <v>3.583493107764423</v>
      </c>
      <c r="F16" s="408">
        <v>147937.79289004201</v>
      </c>
      <c r="G16" s="409">
        <f t="shared" si="1"/>
        <v>8.712829640465154</v>
      </c>
      <c r="H16" s="50"/>
      <c r="I16" s="50"/>
      <c r="J16" s="50"/>
      <c r="K16" s="50"/>
      <c r="L16" s="50"/>
      <c r="M16" s="50"/>
      <c r="N16" s="50"/>
      <c r="O16" s="50"/>
      <c r="P16" s="50"/>
      <c r="Q16" s="50"/>
      <c r="R16" s="50"/>
      <c r="S16" s="50"/>
    </row>
    <row r="17" spans="2:19" ht="18.649999999999999" customHeight="1">
      <c r="B17" s="457" t="s">
        <v>265</v>
      </c>
      <c r="C17" s="744">
        <v>6179.2641818187694</v>
      </c>
      <c r="D17" s="408">
        <v>5395.3903733304196</v>
      </c>
      <c r="E17" s="409">
        <f t="shared" si="0"/>
        <v>14.528583739984082</v>
      </c>
      <c r="F17" s="408">
        <v>5727.9191067800002</v>
      </c>
      <c r="G17" s="409">
        <f t="shared" si="1"/>
        <v>7.879738987663476</v>
      </c>
      <c r="H17" s="50"/>
      <c r="I17" s="50"/>
      <c r="J17" s="50"/>
      <c r="K17" s="50"/>
      <c r="L17" s="50"/>
      <c r="M17" s="50"/>
      <c r="N17" s="50"/>
      <c r="O17" s="50"/>
      <c r="P17" s="50"/>
      <c r="Q17" s="50"/>
      <c r="R17" s="50"/>
      <c r="S17" s="50"/>
    </row>
    <row r="18" spans="2:19" ht="18.649999999999999" customHeight="1">
      <c r="B18" s="458" t="s">
        <v>358</v>
      </c>
      <c r="C18" s="426">
        <v>630329.71002735139</v>
      </c>
      <c r="D18" s="426">
        <v>619323.35057454358</v>
      </c>
      <c r="E18" s="427">
        <f t="shared" si="0"/>
        <v>1.7771588044592956</v>
      </c>
      <c r="F18" s="426">
        <v>611299.76641843806</v>
      </c>
      <c r="G18" s="427">
        <f t="shared" si="1"/>
        <v>3.1130297530470896</v>
      </c>
      <c r="H18" s="50"/>
      <c r="I18" s="50"/>
      <c r="J18" s="50"/>
      <c r="K18" s="50"/>
      <c r="L18" s="50"/>
      <c r="M18" s="50"/>
      <c r="N18" s="50"/>
      <c r="O18" s="50"/>
      <c r="P18" s="50"/>
      <c r="Q18" s="50"/>
      <c r="R18" s="50"/>
      <c r="S18" s="50"/>
    </row>
    <row r="20" spans="2:19" ht="71.5" customHeight="1">
      <c r="B20" s="1117" t="s">
        <v>420</v>
      </c>
      <c r="C20" s="1117"/>
      <c r="D20" s="1117"/>
      <c r="E20" s="1117"/>
      <c r="F20" s="1117"/>
      <c r="G20" s="1117"/>
      <c r="H20" s="31"/>
      <c r="I20" s="31"/>
    </row>
  </sheetData>
  <mergeCells count="6">
    <mergeCell ref="B20:G20"/>
    <mergeCell ref="C5:C6"/>
    <mergeCell ref="D5:D6"/>
    <mergeCell ref="E5:E6"/>
    <mergeCell ref="F5:F6"/>
    <mergeCell ref="G5:G6"/>
  </mergeCells>
  <phoneticPr fontId="104" type="noConversion"/>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B7DEE8"/>
    <pageSetUpPr fitToPage="1"/>
  </sheetPr>
  <dimension ref="A1:Q57"/>
  <sheetViews>
    <sheetView showGridLines="0" zoomScaleNormal="100" workbookViewId="0">
      <selection activeCell="B46" sqref="B46"/>
    </sheetView>
  </sheetViews>
  <sheetFormatPr baseColWidth="10" defaultColWidth="11.453125" defaultRowHeight="14.5"/>
  <cols>
    <col min="1" max="1" customWidth="true" style="50" width="2.54296875" collapsed="false"/>
    <col min="2" max="2" customWidth="true" style="1" width="72.1796875" collapsed="false"/>
    <col min="3" max="4" customWidth="true" style="1" width="17.54296875" collapsed="false"/>
    <col min="5" max="5" customWidth="true" style="1" width="17.54296875" collapsed="true"/>
    <col min="6" max="8" customWidth="true" style="1" width="17.54296875" collapsed="false"/>
    <col min="9" max="9" customWidth="true" style="1" width="11.54296875" collapsed="false"/>
    <col min="10" max="10" customWidth="true" style="1" width="14.7265625" collapsed="false"/>
    <col min="11" max="16384" style="1" width="11.453125" collapsed="false"/>
  </cols>
  <sheetData>
    <row r="1" spans="1:17" s="19" customFormat="1" ht="49.5" customHeight="1">
      <c r="C1" s="238"/>
      <c r="D1" s="238"/>
      <c r="E1" s="238"/>
      <c r="F1" s="238"/>
      <c r="G1" s="238" t="s">
        <v>5</v>
      </c>
      <c r="H1" s="238"/>
      <c r="I1" s="238"/>
      <c r="J1" s="238"/>
    </row>
    <row r="2" spans="1:17" s="116" customFormat="1" ht="56.15" customHeight="1">
      <c r="A2" s="83"/>
      <c r="B2" s="335" t="s">
        <v>268</v>
      </c>
    </row>
    <row r="3" spans="1:17" ht="14.5" customHeight="1">
      <c r="A3" s="3"/>
      <c r="B3" s="2"/>
    </row>
    <row r="4" spans="1:17" s="203" customFormat="1" ht="25" customHeight="1">
      <c r="A4" s="50"/>
      <c r="B4" s="486" t="s">
        <v>269</v>
      </c>
    </row>
    <row r="5" spans="1:17" ht="7.5" customHeight="1"/>
    <row r="6" spans="1:17" ht="3" customHeight="1">
      <c r="B6" s="377"/>
      <c r="C6" s="377"/>
      <c r="D6" s="377"/>
      <c r="E6" s="377"/>
      <c r="F6" s="62"/>
      <c r="G6" s="62"/>
      <c r="H6" s="62"/>
      <c r="I6" s="50"/>
      <c r="J6" s="50"/>
      <c r="K6" s="50"/>
      <c r="L6" s="50"/>
      <c r="M6" s="50"/>
      <c r="N6" s="50"/>
      <c r="O6" s="50"/>
      <c r="P6" s="50"/>
      <c r="Q6" s="50"/>
    </row>
    <row r="7" spans="1:17" ht="18" customHeight="1">
      <c r="B7" s="554"/>
      <c r="C7" s="1095" t="s">
        <v>286</v>
      </c>
      <c r="D7" s="1095" t="s">
        <v>393</v>
      </c>
      <c r="E7" s="1095" t="s">
        <v>411</v>
      </c>
      <c r="F7" s="50"/>
      <c r="G7" s="50"/>
    </row>
    <row r="8" spans="1:17" ht="18" customHeight="1">
      <c r="B8" s="555"/>
      <c r="C8" s="1118"/>
      <c r="D8" s="1118"/>
      <c r="E8" s="1118"/>
      <c r="F8" s="50"/>
      <c r="G8" s="50"/>
    </row>
    <row r="9" spans="1:17" ht="18.649999999999999" customHeight="1">
      <c r="B9" s="557" t="s">
        <v>244</v>
      </c>
      <c r="C9" s="929">
        <v>2.9540973489936371E-2</v>
      </c>
      <c r="D9" s="929">
        <v>3.031178536955851E-2</v>
      </c>
      <c r="E9" s="558">
        <v>3.0763326338359074E-2</v>
      </c>
      <c r="F9" s="50"/>
      <c r="G9" s="50"/>
    </row>
    <row r="10" spans="1:17" ht="18.649999999999999" customHeight="1">
      <c r="B10" s="470" t="s">
        <v>245</v>
      </c>
      <c r="C10" s="930">
        <v>2.357559206176087E-2</v>
      </c>
      <c r="D10" s="930">
        <v>2.5253391756295991E-2</v>
      </c>
      <c r="E10" s="556">
        <v>2.6110102743035424E-2</v>
      </c>
      <c r="F10" s="50"/>
      <c r="G10" s="50"/>
    </row>
    <row r="11" spans="1:17" ht="18.649999999999999" customHeight="1">
      <c r="B11" s="229" t="s">
        <v>246</v>
      </c>
      <c r="C11" s="930">
        <v>4.8501581211122094E-2</v>
      </c>
      <c r="D11" s="930">
        <v>4.6270327580323393E-2</v>
      </c>
      <c r="E11" s="556">
        <v>4.5341771913377439E-2</v>
      </c>
      <c r="F11" s="50"/>
      <c r="G11" s="50"/>
    </row>
    <row r="12" spans="1:17" ht="18.649999999999999" customHeight="1">
      <c r="B12" s="559" t="s">
        <v>270</v>
      </c>
      <c r="C12" s="930">
        <v>3.4865235964726508E-2</v>
      </c>
      <c r="D12" s="930">
        <v>3.1303828797984504E-2</v>
      </c>
      <c r="E12" s="556">
        <v>3.3979343729379809E-2</v>
      </c>
      <c r="F12" s="50"/>
      <c r="G12" s="50"/>
    </row>
    <row r="13" spans="1:17" ht="18.649999999999999" customHeight="1">
      <c r="B13" s="557" t="s">
        <v>248</v>
      </c>
      <c r="C13" s="929">
        <v>2.9602923062189812E-2</v>
      </c>
      <c r="D13" s="929">
        <v>2.7037603767679167E-2</v>
      </c>
      <c r="E13" s="558">
        <v>2.8905657676008816E-2</v>
      </c>
      <c r="F13" s="50"/>
      <c r="G13" s="50"/>
    </row>
    <row r="14" spans="1:17" ht="18.649999999999999" customHeight="1">
      <c r="B14" s="557" t="s">
        <v>249</v>
      </c>
      <c r="C14" s="929">
        <v>1.3489891890206371E-3</v>
      </c>
      <c r="D14" s="929">
        <v>7.7876850112160569E-4</v>
      </c>
      <c r="E14" s="558">
        <v>6.8050945489969987E-4</v>
      </c>
      <c r="F14" s="50"/>
      <c r="G14" s="50"/>
    </row>
    <row r="15" spans="1:17" ht="18.649999999999999" customHeight="1">
      <c r="B15" s="560" t="s">
        <v>271</v>
      </c>
      <c r="C15" s="561">
        <v>2.7327460325987648E-2</v>
      </c>
      <c r="D15" s="561">
        <v>2.6534174513811289E-2</v>
      </c>
      <c r="E15" s="561">
        <v>2.7384489288364643E-2</v>
      </c>
      <c r="F15" s="50"/>
      <c r="G15" s="50"/>
    </row>
    <row r="18" spans="2:17" ht="25" customHeight="1">
      <c r="B18" s="487" t="s">
        <v>272</v>
      </c>
    </row>
    <row r="19" spans="2:17" ht="7.5" customHeight="1"/>
    <row r="20" spans="2:17" ht="3" customHeight="1">
      <c r="B20" s="377"/>
      <c r="C20" s="377"/>
      <c r="D20" s="377"/>
      <c r="E20" s="377"/>
      <c r="F20" s="377"/>
      <c r="G20" s="377"/>
      <c r="H20" s="62"/>
      <c r="I20" s="50"/>
      <c r="J20" s="50"/>
      <c r="K20" s="50"/>
      <c r="L20" s="50"/>
      <c r="M20" s="50"/>
      <c r="N20" s="50"/>
      <c r="O20" s="50"/>
      <c r="P20" s="50"/>
      <c r="Q20" s="50"/>
    </row>
    <row r="21" spans="2:17" ht="18" customHeight="1">
      <c r="B21" s="115"/>
      <c r="C21" s="1091" t="s">
        <v>72</v>
      </c>
      <c r="D21" s="1091" t="s">
        <v>71</v>
      </c>
      <c r="E21" s="1091" t="s">
        <v>34</v>
      </c>
      <c r="F21" s="1091" t="s">
        <v>70</v>
      </c>
      <c r="G21" s="1091" t="s">
        <v>407</v>
      </c>
      <c r="H21" s="62"/>
      <c r="I21" s="50"/>
      <c r="J21" s="50"/>
      <c r="K21" s="50"/>
      <c r="L21" s="50"/>
      <c r="M21" s="50"/>
      <c r="N21" s="50"/>
      <c r="O21" s="50"/>
      <c r="P21" s="50"/>
      <c r="Q21" s="50"/>
    </row>
    <row r="22" spans="2:17" ht="15" customHeight="1" thickBot="1">
      <c r="B22" s="346" t="s">
        <v>173</v>
      </c>
      <c r="C22" s="1092"/>
      <c r="D22" s="1092"/>
      <c r="E22" s="1092"/>
      <c r="F22" s="1092"/>
      <c r="G22" s="1092"/>
      <c r="H22" s="62"/>
      <c r="I22" s="50"/>
      <c r="J22" s="50"/>
      <c r="K22" s="50"/>
      <c r="L22" s="50"/>
      <c r="M22" s="50"/>
      <c r="N22" s="50"/>
      <c r="O22" s="50"/>
      <c r="P22" s="50"/>
      <c r="Q22" s="50"/>
    </row>
    <row r="23" spans="2:17" ht="18.649999999999999" customHeight="1">
      <c r="B23" s="563" t="s">
        <v>273</v>
      </c>
      <c r="C23" s="566">
        <v>11642.780360249999</v>
      </c>
      <c r="D23" s="566">
        <v>10690.48576136</v>
      </c>
      <c r="E23" s="566">
        <v>10447.205761359999</v>
      </c>
      <c r="F23" s="566">
        <v>10317.185299810017</v>
      </c>
      <c r="G23" s="931">
        <v>10200.462071050008</v>
      </c>
      <c r="H23" s="62"/>
      <c r="I23" s="50"/>
      <c r="J23" s="50"/>
      <c r="K23" s="50"/>
      <c r="L23" s="50"/>
      <c r="M23" s="50"/>
      <c r="N23" s="50"/>
      <c r="O23" s="50"/>
      <c r="P23" s="50"/>
      <c r="Q23" s="50"/>
    </row>
    <row r="24" spans="2:17" ht="18.649999999999999" customHeight="1">
      <c r="B24" s="562" t="s">
        <v>274</v>
      </c>
      <c r="C24" s="534">
        <v>1354</v>
      </c>
      <c r="D24" s="534">
        <v>1217.3</v>
      </c>
      <c r="E24" s="534">
        <v>1439.6281141700115</v>
      </c>
      <c r="F24" s="534">
        <v>1523.3357009599999</v>
      </c>
      <c r="G24" s="932">
        <v>1975.9114607699951</v>
      </c>
      <c r="H24" s="62"/>
      <c r="I24" s="50"/>
      <c r="J24" s="50"/>
      <c r="K24" s="50"/>
      <c r="L24" s="50"/>
      <c r="M24" s="50"/>
      <c r="N24" s="50"/>
      <c r="O24" s="50"/>
      <c r="P24" s="50"/>
      <c r="Q24" s="50"/>
    </row>
    <row r="25" spans="2:17" ht="18.649999999999999" customHeight="1">
      <c r="B25" s="460" t="s">
        <v>275</v>
      </c>
      <c r="C25" s="96">
        <v>-2307</v>
      </c>
      <c r="D25" s="96">
        <v>-1460.58</v>
      </c>
      <c r="E25" s="96">
        <v>-1569.6485757199941</v>
      </c>
      <c r="F25" s="96">
        <v>-1640.0589297200092</v>
      </c>
      <c r="G25" s="742">
        <v>-1660.5345004899946</v>
      </c>
      <c r="H25" s="62"/>
      <c r="I25" s="50"/>
      <c r="J25" s="50"/>
      <c r="K25" s="50"/>
      <c r="L25" s="50"/>
      <c r="M25" s="50"/>
      <c r="N25" s="50"/>
      <c r="O25" s="50"/>
      <c r="P25" s="50"/>
      <c r="Q25" s="50"/>
    </row>
    <row r="26" spans="2:17" ht="18.649999999999999" customHeight="1">
      <c r="B26" s="559" t="s">
        <v>276</v>
      </c>
      <c r="C26" s="177">
        <v>-175</v>
      </c>
      <c r="D26" s="177">
        <v>-166</v>
      </c>
      <c r="E26" s="177">
        <v>-288.54213459000005</v>
      </c>
      <c r="F26" s="177">
        <v>-173.36247416</v>
      </c>
      <c r="G26" s="933">
        <v>-159.48220161999996</v>
      </c>
      <c r="H26" s="62"/>
      <c r="I26" s="50"/>
      <c r="J26" s="50"/>
      <c r="K26" s="50"/>
      <c r="L26" s="50"/>
      <c r="M26" s="50"/>
      <c r="N26" s="50"/>
      <c r="O26" s="50"/>
      <c r="P26" s="50"/>
      <c r="Q26" s="50"/>
    </row>
    <row r="27" spans="2:17" ht="18.649999999999999" customHeight="1">
      <c r="B27" s="564" t="s">
        <v>277</v>
      </c>
      <c r="C27" s="568">
        <v>10690.48576136</v>
      </c>
      <c r="D27" s="568">
        <v>10447.205761359999</v>
      </c>
      <c r="E27" s="568">
        <v>10317.185299810017</v>
      </c>
      <c r="F27" s="568">
        <v>10200.462071050008</v>
      </c>
      <c r="G27" s="934">
        <v>10515.839031330008</v>
      </c>
      <c r="H27" s="62"/>
      <c r="I27" s="50"/>
      <c r="J27" s="50"/>
      <c r="K27" s="50"/>
      <c r="L27" s="50"/>
      <c r="M27" s="50"/>
      <c r="N27" s="50"/>
      <c r="O27" s="50"/>
      <c r="P27" s="50"/>
      <c r="Q27" s="50"/>
    </row>
    <row r="28" spans="2:17" ht="4.9000000000000004" customHeight="1">
      <c r="B28" s="397"/>
      <c r="C28" s="397"/>
      <c r="D28" s="397"/>
      <c r="E28" s="397"/>
      <c r="F28" s="397"/>
      <c r="G28" s="397"/>
      <c r="H28" s="62"/>
      <c r="I28" s="50"/>
      <c r="J28" s="50"/>
      <c r="K28" s="50"/>
      <c r="L28" s="50"/>
      <c r="M28" s="50"/>
      <c r="N28" s="50"/>
      <c r="O28" s="50"/>
      <c r="P28" s="50"/>
      <c r="Q28" s="50"/>
    </row>
    <row r="31" spans="2:17" ht="25" customHeight="1">
      <c r="B31" s="487" t="s">
        <v>278</v>
      </c>
    </row>
    <row r="32" spans="2:17" ht="7.5" customHeight="1"/>
    <row r="33" spans="2:17" ht="3" customHeight="1">
      <c r="B33" s="377"/>
      <c r="C33" s="377"/>
      <c r="D33" s="377"/>
      <c r="E33" s="377"/>
      <c r="F33" s="377"/>
      <c r="G33" s="377"/>
      <c r="H33" s="52"/>
      <c r="I33" s="50"/>
      <c r="J33" s="50"/>
      <c r="K33" s="50"/>
      <c r="L33" s="50"/>
      <c r="M33" s="50"/>
      <c r="N33" s="50"/>
      <c r="O33" s="50"/>
    </row>
    <row r="34" spans="2:17" ht="18" customHeight="1">
      <c r="B34" s="84"/>
      <c r="C34" s="1091" t="s">
        <v>72</v>
      </c>
      <c r="D34" s="1091" t="s">
        <v>71</v>
      </c>
      <c r="E34" s="1091" t="s">
        <v>34</v>
      </c>
      <c r="F34" s="1091" t="s">
        <v>70</v>
      </c>
      <c r="G34" s="1091" t="s">
        <v>407</v>
      </c>
      <c r="H34" s="52"/>
      <c r="I34" s="50"/>
      <c r="J34" s="50"/>
      <c r="K34" s="50"/>
      <c r="L34" s="50"/>
      <c r="M34" s="50"/>
      <c r="N34" s="50"/>
      <c r="O34" s="50"/>
    </row>
    <row r="35" spans="2:17" ht="15.75" customHeight="1" thickBot="1">
      <c r="B35" s="346" t="s">
        <v>173</v>
      </c>
      <c r="C35" s="1092"/>
      <c r="D35" s="1092"/>
      <c r="E35" s="1092"/>
      <c r="F35" s="1092"/>
      <c r="G35" s="1092"/>
      <c r="H35" s="52"/>
      <c r="I35" s="50"/>
      <c r="J35" s="50"/>
      <c r="K35" s="50"/>
      <c r="L35" s="50"/>
      <c r="M35" s="50"/>
      <c r="N35" s="50"/>
      <c r="O35" s="50"/>
    </row>
    <row r="36" spans="2:17" ht="18.649999999999999" customHeight="1">
      <c r="B36" s="563" t="s">
        <v>273</v>
      </c>
      <c r="C36" s="935">
        <v>7866.8081964499979</v>
      </c>
      <c r="D36" s="935">
        <v>7867.3233238900002</v>
      </c>
      <c r="E36" s="935">
        <v>7920.5972309600011</v>
      </c>
      <c r="F36" s="935">
        <v>7880.2103031300003</v>
      </c>
      <c r="G36" s="567">
        <v>7724.70716954</v>
      </c>
      <c r="H36" s="52"/>
      <c r="I36" s="50"/>
      <c r="J36" s="50"/>
      <c r="K36" s="50"/>
      <c r="L36" s="50"/>
      <c r="M36" s="50"/>
      <c r="N36" s="50"/>
      <c r="O36" s="50"/>
    </row>
    <row r="37" spans="2:17" ht="18.649999999999999" customHeight="1">
      <c r="B37" s="562" t="s">
        <v>200</v>
      </c>
      <c r="C37" s="936">
        <v>434.46299999999997</v>
      </c>
      <c r="D37" s="936">
        <v>255.33500000000001</v>
      </c>
      <c r="E37" s="936">
        <v>200.46765611000001</v>
      </c>
      <c r="F37" s="936">
        <v>282.18247558000002</v>
      </c>
      <c r="G37" s="565">
        <v>359.40545032</v>
      </c>
      <c r="H37" s="52"/>
      <c r="I37" s="50"/>
      <c r="J37" s="50"/>
      <c r="K37" s="50"/>
      <c r="L37" s="50"/>
      <c r="M37" s="50"/>
      <c r="N37" s="50"/>
      <c r="O37" s="50"/>
    </row>
    <row r="38" spans="2:17" ht="18.649999999999999" customHeight="1">
      <c r="B38" s="460" t="s">
        <v>279</v>
      </c>
      <c r="C38" s="936">
        <v>-426.61884319999768</v>
      </c>
      <c r="D38" s="936">
        <v>-195.42109292999913</v>
      </c>
      <c r="E38" s="936">
        <v>-237.2195839400008</v>
      </c>
      <c r="F38" s="936">
        <v>-434.20434009154133</v>
      </c>
      <c r="G38" s="565">
        <v>-411.87443908000108</v>
      </c>
      <c r="H38" s="52"/>
      <c r="I38" s="50"/>
      <c r="J38" s="50"/>
      <c r="K38" s="50"/>
      <c r="L38" s="50"/>
      <c r="M38" s="50"/>
      <c r="N38" s="50"/>
      <c r="O38" s="50"/>
    </row>
    <row r="39" spans="2:17" ht="18.649999999999999" customHeight="1">
      <c r="B39" s="570" t="s">
        <v>280</v>
      </c>
      <c r="C39" s="907">
        <v>-7.3290293599999998</v>
      </c>
      <c r="D39" s="907">
        <v>-6.6400000000000006</v>
      </c>
      <c r="E39" s="907">
        <v>-3.6349999999999998</v>
      </c>
      <c r="F39" s="907">
        <v>-3.4812690784589853</v>
      </c>
      <c r="G39" s="571">
        <v>-7.1182146599999996</v>
      </c>
      <c r="H39" s="52"/>
      <c r="I39" s="50"/>
      <c r="J39" s="50"/>
      <c r="K39" s="50"/>
      <c r="L39" s="50"/>
      <c r="M39" s="50"/>
      <c r="N39" s="50"/>
      <c r="O39" s="50"/>
    </row>
    <row r="40" spans="2:17" ht="18.649999999999999" customHeight="1">
      <c r="B40" s="564" t="s">
        <v>281</v>
      </c>
      <c r="C40" s="937">
        <v>7867.3233238900002</v>
      </c>
      <c r="D40" s="937">
        <v>7920.5972309600011</v>
      </c>
      <c r="E40" s="937">
        <v>7880.2103031300003</v>
      </c>
      <c r="F40" s="937">
        <v>7724.70716954</v>
      </c>
      <c r="G40" s="569">
        <v>7665.1199661199989</v>
      </c>
      <c r="H40" s="52"/>
      <c r="I40" s="50"/>
      <c r="J40" s="50"/>
      <c r="K40" s="50"/>
      <c r="L40" s="50"/>
      <c r="M40" s="50"/>
      <c r="N40" s="50"/>
      <c r="O40" s="50"/>
    </row>
    <row r="41" spans="2:17" ht="0.75" customHeight="1">
      <c r="B41" s="51"/>
      <c r="C41" s="51"/>
      <c r="D41" s="51"/>
      <c r="E41" s="51"/>
      <c r="F41" s="51"/>
      <c r="G41" s="51"/>
      <c r="H41" s="52"/>
      <c r="I41" s="50"/>
      <c r="J41" s="50"/>
      <c r="K41" s="50"/>
      <c r="L41" s="50"/>
      <c r="M41" s="50"/>
      <c r="N41" s="50"/>
      <c r="O41" s="50"/>
    </row>
    <row r="42" spans="2:17" ht="4.9000000000000004" customHeight="1">
      <c r="B42" s="397"/>
      <c r="C42" s="397"/>
      <c r="D42" s="397"/>
      <c r="E42" s="397"/>
      <c r="F42" s="397"/>
      <c r="G42" s="397"/>
      <c r="H42" s="62"/>
      <c r="I42" s="50"/>
      <c r="J42" s="50"/>
      <c r="K42" s="50"/>
      <c r="L42" s="50"/>
      <c r="M42" s="50"/>
      <c r="N42" s="50"/>
      <c r="O42" s="50"/>
      <c r="P42" s="50"/>
      <c r="Q42" s="50"/>
    </row>
    <row r="44" spans="2:17">
      <c r="B44" s="504" t="s">
        <v>282</v>
      </c>
    </row>
    <row r="47" spans="2:17" ht="25" customHeight="1">
      <c r="B47" s="487" t="s">
        <v>283</v>
      </c>
    </row>
    <row r="48" spans="2:17" ht="7.5" customHeight="1"/>
    <row r="49" spans="2:15" ht="3" customHeight="1">
      <c r="B49" s="377"/>
      <c r="C49" s="377"/>
      <c r="D49" s="377"/>
      <c r="E49" s="377"/>
      <c r="F49" s="377"/>
      <c r="G49" s="377"/>
      <c r="H49" s="377"/>
      <c r="I49" s="50"/>
      <c r="J49" s="50"/>
      <c r="K49" s="50"/>
      <c r="L49" s="50"/>
      <c r="M49" s="50"/>
      <c r="N49" s="50"/>
      <c r="O49" s="50"/>
    </row>
    <row r="50" spans="2:15" ht="18" customHeight="1">
      <c r="B50" s="80"/>
      <c r="C50" s="1119" t="s">
        <v>286</v>
      </c>
      <c r="D50" s="1119"/>
      <c r="E50" s="1115" t="s">
        <v>393</v>
      </c>
      <c r="F50" s="1119"/>
      <c r="G50" s="1115" t="s">
        <v>411</v>
      </c>
      <c r="H50" s="1119"/>
      <c r="I50" s="50"/>
      <c r="J50" s="50"/>
      <c r="K50" s="50"/>
      <c r="L50" s="50"/>
      <c r="M50" s="50"/>
      <c r="N50" s="50"/>
    </row>
    <row r="51" spans="2:15" ht="37.5" thickBot="1">
      <c r="B51" s="346" t="s">
        <v>26</v>
      </c>
      <c r="C51" s="205" t="s">
        <v>0</v>
      </c>
      <c r="D51" s="205" t="s">
        <v>295</v>
      </c>
      <c r="E51" s="205" t="s">
        <v>0</v>
      </c>
      <c r="F51" s="205" t="s">
        <v>295</v>
      </c>
      <c r="G51" s="205" t="s">
        <v>0</v>
      </c>
      <c r="H51" s="205" t="s">
        <v>295</v>
      </c>
      <c r="I51" s="50"/>
      <c r="J51" s="50"/>
      <c r="K51" s="50"/>
      <c r="L51" s="50"/>
      <c r="M51" s="50"/>
      <c r="N51" s="50"/>
    </row>
    <row r="52" spans="2:15" ht="18.649999999999999" customHeight="1">
      <c r="B52" s="452" t="s">
        <v>284</v>
      </c>
      <c r="C52" s="206">
        <v>4523.3999999999996</v>
      </c>
      <c r="D52" s="206">
        <v>2736</v>
      </c>
      <c r="E52" s="207">
        <v>4497.4634924600005</v>
      </c>
      <c r="F52" s="207">
        <v>2386.6969580699997</v>
      </c>
      <c r="G52" s="208">
        <v>4385.4155515699995</v>
      </c>
      <c r="H52" s="208">
        <v>2269.5791339499997</v>
      </c>
      <c r="I52" s="50"/>
      <c r="J52" s="50"/>
      <c r="K52" s="50"/>
      <c r="L52" s="50"/>
      <c r="M52" s="50"/>
      <c r="N52" s="50"/>
    </row>
    <row r="53" spans="2:15" ht="18.649999999999999" customHeight="1">
      <c r="B53" s="81" t="s">
        <v>285</v>
      </c>
      <c r="C53" s="209">
        <v>6164.4</v>
      </c>
      <c r="D53" s="209">
        <v>2663.5</v>
      </c>
      <c r="E53" s="210">
        <v>5110.2370665400003</v>
      </c>
      <c r="F53" s="210">
        <v>2164.6466989300002</v>
      </c>
      <c r="G53" s="211">
        <v>4982.1439740699952</v>
      </c>
      <c r="H53" s="211">
        <v>2502.6163217299954</v>
      </c>
      <c r="I53" s="50"/>
      <c r="J53" s="50"/>
      <c r="K53" s="50"/>
      <c r="L53" s="50"/>
      <c r="M53" s="50"/>
      <c r="N53" s="50"/>
    </row>
    <row r="54" spans="2:15" ht="18.649999999999999" customHeight="1">
      <c r="B54" s="539" t="s">
        <v>249</v>
      </c>
      <c r="C54" s="576">
        <v>160</v>
      </c>
      <c r="D54" s="576">
        <v>8.5</v>
      </c>
      <c r="E54" s="577">
        <v>127.468442</v>
      </c>
      <c r="F54" s="577">
        <v>6.2703430000000004</v>
      </c>
      <c r="G54" s="578">
        <v>140.82547700000001</v>
      </c>
      <c r="H54" s="578">
        <v>4.2085460000000001</v>
      </c>
      <c r="I54" s="50"/>
      <c r="J54" s="50"/>
      <c r="K54" s="50"/>
      <c r="L54" s="50"/>
      <c r="M54" s="50"/>
      <c r="N54" s="50"/>
    </row>
    <row r="55" spans="2:15" ht="18.649999999999999" customHeight="1">
      <c r="B55" s="572" t="s">
        <v>0</v>
      </c>
      <c r="C55" s="573">
        <v>10847.8</v>
      </c>
      <c r="D55" s="573">
        <v>5408</v>
      </c>
      <c r="E55" s="574">
        <v>9735.1690010000002</v>
      </c>
      <c r="F55" s="574">
        <v>4557.6139999999996</v>
      </c>
      <c r="G55" s="575">
        <f>SUM(G52:G54)</f>
        <v>9508.3850026399941</v>
      </c>
      <c r="H55" s="575">
        <f>SUM(H52:H54)</f>
        <v>4776.4040016799954</v>
      </c>
      <c r="I55" s="50"/>
      <c r="J55" s="50"/>
      <c r="K55" s="50"/>
      <c r="L55" s="50"/>
      <c r="M55" s="50"/>
      <c r="N55" s="50"/>
    </row>
    <row r="56" spans="2:15" ht="18.649999999999999" customHeight="1">
      <c r="B56" s="81" t="s">
        <v>235</v>
      </c>
      <c r="C56" s="209">
        <v>2566</v>
      </c>
      <c r="D56" s="209">
        <v>2240</v>
      </c>
      <c r="E56" s="210">
        <v>2228.4862748600003</v>
      </c>
      <c r="F56" s="210">
        <v>2018.22783</v>
      </c>
      <c r="G56" s="211">
        <v>2550.9927828099985</v>
      </c>
      <c r="H56" s="211">
        <v>2337.5448539799995</v>
      </c>
      <c r="I56" s="50"/>
      <c r="J56" s="50"/>
      <c r="K56" s="50"/>
      <c r="L56" s="50"/>
      <c r="M56" s="50"/>
      <c r="N56" s="50"/>
    </row>
    <row r="57" spans="2:15" ht="4.9000000000000004" customHeight="1">
      <c r="B57" s="377"/>
      <c r="C57" s="377"/>
      <c r="D57" s="377"/>
      <c r="E57" s="377"/>
      <c r="F57" s="377"/>
      <c r="G57" s="377"/>
      <c r="H57" s="377"/>
      <c r="I57" s="50"/>
      <c r="J57" s="50"/>
      <c r="K57" s="50"/>
      <c r="L57" s="50"/>
      <c r="M57" s="50"/>
      <c r="N57" s="50"/>
    </row>
  </sheetData>
  <mergeCells count="16">
    <mergeCell ref="G34:G35"/>
    <mergeCell ref="E7:E8"/>
    <mergeCell ref="G50:H50"/>
    <mergeCell ref="D7:D8"/>
    <mergeCell ref="C50:D50"/>
    <mergeCell ref="E50:F50"/>
    <mergeCell ref="C7:C8"/>
    <mergeCell ref="C21:C22"/>
    <mergeCell ref="D21:D22"/>
    <mergeCell ref="E21:E22"/>
    <mergeCell ref="F21:F22"/>
    <mergeCell ref="G21:G22"/>
    <mergeCell ref="C34:C35"/>
    <mergeCell ref="D34:D35"/>
    <mergeCell ref="E34:E35"/>
    <mergeCell ref="F34:F35"/>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8" tint="0.59999389629810485"/>
  </sheetPr>
  <dimension ref="A1:N33"/>
  <sheetViews>
    <sheetView showGridLines="0" zoomScaleNormal="100" workbookViewId="0">
      <selection activeCell="C2" sqref="C2"/>
    </sheetView>
  </sheetViews>
  <sheetFormatPr baseColWidth="10" defaultColWidth="10.81640625" defaultRowHeight="12.5"/>
  <cols>
    <col min="1" max="1" customWidth="true" style="50" width="2.54296875" collapsed="false"/>
    <col min="2" max="2" customWidth="true" style="28" width="54.1796875" collapsed="false"/>
    <col min="3" max="10" customWidth="true" style="28" width="17.54296875" collapsed="false"/>
    <col min="11" max="16384" style="28" width="10.81640625" collapsed="false"/>
  </cols>
  <sheetData>
    <row r="1" spans="1:14" s="19" customFormat="1" ht="49.5" customHeight="1">
      <c r="C1" s="238"/>
      <c r="D1" s="238"/>
      <c r="E1" s="238"/>
      <c r="F1" s="238"/>
      <c r="G1" s="238" t="s">
        <v>5</v>
      </c>
      <c r="H1" s="238"/>
      <c r="I1" s="238"/>
      <c r="J1" s="238"/>
    </row>
    <row r="2" spans="1:14" s="116" customFormat="1" ht="56.15" customHeight="1">
      <c r="A2" s="83"/>
      <c r="B2" s="335" t="s">
        <v>287</v>
      </c>
      <c r="C2" s="238"/>
      <c r="D2" s="238"/>
      <c r="E2" s="238"/>
      <c r="F2" s="238"/>
      <c r="G2" s="238" t="s">
        <v>5</v>
      </c>
      <c r="H2" s="238"/>
      <c r="I2" s="238"/>
      <c r="J2" s="238"/>
    </row>
    <row r="3" spans="1:14" ht="14.5" customHeight="1">
      <c r="A3" s="3"/>
    </row>
    <row r="4" spans="1:14" ht="3" customHeight="1">
      <c r="B4" s="428"/>
      <c r="C4" s="428"/>
      <c r="D4" s="428"/>
      <c r="E4" s="428"/>
      <c r="F4" s="429"/>
      <c r="G4" s="430"/>
      <c r="H4" s="428"/>
      <c r="I4" s="428"/>
      <c r="J4" s="428"/>
      <c r="K4" s="63"/>
      <c r="L4" s="50"/>
      <c r="M4" s="50"/>
      <c r="N4" s="50"/>
    </row>
    <row r="5" spans="1:14" ht="18" customHeight="1">
      <c r="B5" s="345" t="s">
        <v>421</v>
      </c>
      <c r="C5" s="1120" t="s">
        <v>288</v>
      </c>
      <c r="D5" s="1120"/>
      <c r="E5" s="1120"/>
      <c r="F5" s="1121"/>
      <c r="G5" s="1122" t="s">
        <v>235</v>
      </c>
      <c r="H5" s="1120"/>
      <c r="I5" s="1120"/>
      <c r="J5" s="1120"/>
      <c r="K5" s="63"/>
      <c r="L5" s="50"/>
      <c r="M5" s="50"/>
      <c r="N5" s="50"/>
    </row>
    <row r="6" spans="1:14" ht="18" customHeight="1" thickBot="1">
      <c r="B6" s="346" t="s">
        <v>173</v>
      </c>
      <c r="C6" s="212" t="s">
        <v>11</v>
      </c>
      <c r="D6" s="212" t="s">
        <v>12</v>
      </c>
      <c r="E6" s="196" t="s">
        <v>13</v>
      </c>
      <c r="F6" s="213" t="s">
        <v>4</v>
      </c>
      <c r="G6" s="214" t="s">
        <v>11</v>
      </c>
      <c r="H6" s="212" t="s">
        <v>12</v>
      </c>
      <c r="I6" s="196" t="s">
        <v>13</v>
      </c>
      <c r="J6" s="196" t="s">
        <v>4</v>
      </c>
      <c r="K6" s="63"/>
      <c r="L6" s="50"/>
      <c r="M6" s="50"/>
      <c r="N6" s="50"/>
    </row>
    <row r="7" spans="1:14" ht="18.5">
      <c r="B7" s="452" t="s">
        <v>289</v>
      </c>
      <c r="C7" s="206">
        <v>315215.05724320671</v>
      </c>
      <c r="D7" s="206">
        <v>28836.803152100001</v>
      </c>
      <c r="E7" s="206">
        <v>10046.266714920001</v>
      </c>
      <c r="F7" s="215">
        <v>354098.12715495669</v>
      </c>
      <c r="G7" s="216">
        <v>-670.1399642000265</v>
      </c>
      <c r="H7" s="99">
        <v>-1167.4043073500002</v>
      </c>
      <c r="I7" s="99">
        <v>-5501.7177257999992</v>
      </c>
      <c r="J7" s="99">
        <v>-7339.2619973500259</v>
      </c>
      <c r="K7" s="63"/>
      <c r="L7" s="50"/>
      <c r="M7" s="50"/>
      <c r="N7" s="50"/>
    </row>
    <row r="8" spans="1:14" ht="18.5">
      <c r="B8" s="81" t="s">
        <v>254</v>
      </c>
      <c r="C8" s="209">
        <v>26579.740145259962</v>
      </c>
      <c r="D8" s="209">
        <v>2860.3252175400012</v>
      </c>
      <c r="E8" s="209">
        <v>469.59030031000111</v>
      </c>
      <c r="F8" s="217">
        <v>29909.655663109967</v>
      </c>
      <c r="G8" s="218">
        <v>-23.336506899972846</v>
      </c>
      <c r="H8" s="90">
        <v>-65.877845619999789</v>
      </c>
      <c r="I8" s="90">
        <v>-236.64361625000038</v>
      </c>
      <c r="J8" s="90">
        <v>-325.85796876997301</v>
      </c>
      <c r="K8" s="63"/>
      <c r="L8" s="50"/>
      <c r="M8" s="50"/>
      <c r="N8" s="50"/>
    </row>
    <row r="9" spans="1:14" ht="18.5">
      <c r="B9" s="355" t="s">
        <v>290</v>
      </c>
      <c r="C9" s="431">
        <v>341794.79743319668</v>
      </c>
      <c r="D9" s="431">
        <v>31697.128369640002</v>
      </c>
      <c r="E9" s="431">
        <v>10515.857015230002</v>
      </c>
      <c r="F9" s="432">
        <v>384007.78281806665</v>
      </c>
      <c r="G9" s="433">
        <v>-693.47647109999934</v>
      </c>
      <c r="H9" s="434">
        <v>-1233.28215297</v>
      </c>
      <c r="I9" s="434">
        <v>-5738.3613420499996</v>
      </c>
      <c r="J9" s="434">
        <v>-7665.1199661199989</v>
      </c>
      <c r="K9" s="64"/>
      <c r="L9" s="50"/>
      <c r="M9" s="50"/>
      <c r="N9" s="50"/>
    </row>
    <row r="10" spans="1:14" s="1" customFormat="1" ht="14.5">
      <c r="A10" s="50"/>
    </row>
    <row r="11" spans="1:14" ht="3" customHeight="1">
      <c r="B11" s="219"/>
      <c r="C11" s="219"/>
      <c r="D11" s="219"/>
      <c r="E11" s="219"/>
      <c r="F11" s="220"/>
      <c r="G11" s="221"/>
      <c r="H11" s="219"/>
      <c r="I11" s="219"/>
      <c r="J11" s="219"/>
      <c r="K11" s="63"/>
      <c r="L11" s="50"/>
      <c r="M11" s="50"/>
      <c r="N11" s="50"/>
    </row>
    <row r="12" spans="1:14" ht="18" customHeight="1">
      <c r="B12" s="682" t="s">
        <v>396</v>
      </c>
      <c r="C12" s="1120" t="s">
        <v>288</v>
      </c>
      <c r="D12" s="1120"/>
      <c r="E12" s="1120"/>
      <c r="F12" s="1121"/>
      <c r="G12" s="1122" t="s">
        <v>235</v>
      </c>
      <c r="H12" s="1120"/>
      <c r="I12" s="1120"/>
      <c r="J12" s="1120"/>
      <c r="K12" s="63"/>
      <c r="L12" s="50"/>
      <c r="M12" s="50"/>
      <c r="N12" s="50"/>
    </row>
    <row r="13" spans="1:14" ht="18" customHeight="1" thickBot="1">
      <c r="B13" s="346" t="s">
        <v>173</v>
      </c>
      <c r="C13" s="212" t="s">
        <v>11</v>
      </c>
      <c r="D13" s="212" t="s">
        <v>12</v>
      </c>
      <c r="E13" s="196" t="s">
        <v>13</v>
      </c>
      <c r="F13" s="213" t="s">
        <v>4</v>
      </c>
      <c r="G13" s="214" t="s">
        <v>11</v>
      </c>
      <c r="H13" s="212" t="s">
        <v>12</v>
      </c>
      <c r="I13" s="196" t="s">
        <v>13</v>
      </c>
      <c r="J13" s="196" t="s">
        <v>4</v>
      </c>
      <c r="K13" s="63"/>
      <c r="L13" s="50"/>
      <c r="M13" s="50"/>
      <c r="N13" s="50"/>
    </row>
    <row r="14" spans="1:14" ht="18.5">
      <c r="B14" s="452" t="s">
        <v>289</v>
      </c>
      <c r="C14" s="206">
        <v>315948.54817341507</v>
      </c>
      <c r="D14" s="206">
        <v>29439.214916740002</v>
      </c>
      <c r="E14" s="206">
        <v>9668.9475115799978</v>
      </c>
      <c r="F14" s="215">
        <v>355056.71064646501</v>
      </c>
      <c r="G14" s="216">
        <v>-1190.0733496599764</v>
      </c>
      <c r="H14" s="99">
        <v>-1282.9310168500001</v>
      </c>
      <c r="I14" s="99">
        <v>-4764.9757276700002</v>
      </c>
      <c r="J14" s="99">
        <v>-7237.9800941799767</v>
      </c>
      <c r="K14" s="63"/>
      <c r="L14" s="50"/>
      <c r="M14" s="50"/>
      <c r="N14" s="50"/>
    </row>
    <row r="15" spans="1:14" ht="18.5">
      <c r="B15" s="81" t="s">
        <v>254</v>
      </c>
      <c r="C15" s="209">
        <v>26856.456539370018</v>
      </c>
      <c r="D15" s="209">
        <v>1983.3159092900023</v>
      </c>
      <c r="E15" s="209">
        <v>531.53254337000544</v>
      </c>
      <c r="F15" s="217">
        <v>29371.304992030025</v>
      </c>
      <c r="G15" s="218">
        <v>-29.170613260023629</v>
      </c>
      <c r="H15" s="90">
        <v>-88.338313309999876</v>
      </c>
      <c r="I15" s="90">
        <v>-369.21814878999976</v>
      </c>
      <c r="J15" s="90">
        <v>-486.72707536002326</v>
      </c>
      <c r="K15" s="63"/>
      <c r="L15" s="50"/>
      <c r="M15" s="50"/>
      <c r="N15" s="50"/>
    </row>
    <row r="16" spans="1:14" ht="18.5">
      <c r="B16" s="488" t="s">
        <v>290</v>
      </c>
      <c r="C16" s="222">
        <v>342805.00475751504</v>
      </c>
      <c r="D16" s="222">
        <v>31422.530826030004</v>
      </c>
      <c r="E16" s="222">
        <v>10200.480054950003</v>
      </c>
      <c r="F16" s="223">
        <v>384428.01563849504</v>
      </c>
      <c r="G16" s="224">
        <v>-1219.2439629200001</v>
      </c>
      <c r="H16" s="225">
        <v>-1371.26933016</v>
      </c>
      <c r="I16" s="225">
        <v>-5134.19387646</v>
      </c>
      <c r="J16" s="225">
        <v>-7724.70716954</v>
      </c>
      <c r="K16" s="64"/>
      <c r="L16" s="50"/>
      <c r="M16" s="50"/>
      <c r="N16" s="50"/>
    </row>
    <row r="17" spans="1:14" s="1" customFormat="1" ht="14.5">
      <c r="A17" s="50"/>
    </row>
    <row r="18" spans="1:14" ht="3" customHeight="1">
      <c r="B18" s="219"/>
      <c r="C18" s="219"/>
      <c r="D18" s="219"/>
      <c r="E18" s="219"/>
      <c r="F18" s="220"/>
      <c r="G18" s="221"/>
      <c r="H18" s="219"/>
      <c r="I18" s="219"/>
      <c r="J18" s="219"/>
      <c r="K18" s="63"/>
      <c r="L18" s="50"/>
      <c r="M18" s="50"/>
      <c r="N18" s="50"/>
    </row>
    <row r="19" spans="1:14" ht="18" customHeight="1">
      <c r="B19" s="345" t="s">
        <v>207</v>
      </c>
      <c r="C19" s="1120" t="s">
        <v>288</v>
      </c>
      <c r="D19" s="1120"/>
      <c r="E19" s="1120"/>
      <c r="F19" s="1121"/>
      <c r="G19" s="1122" t="s">
        <v>235</v>
      </c>
      <c r="H19" s="1120"/>
      <c r="I19" s="1120"/>
      <c r="J19" s="1120"/>
      <c r="K19" s="63"/>
      <c r="L19" s="50"/>
      <c r="M19" s="50"/>
      <c r="N19" s="50"/>
    </row>
    <row r="20" spans="1:14" ht="18" customHeight="1" thickBot="1">
      <c r="B20" s="346" t="s">
        <v>173</v>
      </c>
      <c r="C20" s="212" t="s">
        <v>11</v>
      </c>
      <c r="D20" s="212" t="s">
        <v>12</v>
      </c>
      <c r="E20" s="196" t="s">
        <v>13</v>
      </c>
      <c r="F20" s="213" t="s">
        <v>4</v>
      </c>
      <c r="G20" s="214" t="s">
        <v>11</v>
      </c>
      <c r="H20" s="212" t="s">
        <v>12</v>
      </c>
      <c r="I20" s="196" t="s">
        <v>13</v>
      </c>
      <c r="J20" s="196" t="s">
        <v>4</v>
      </c>
      <c r="K20" s="63"/>
      <c r="L20" s="50"/>
      <c r="M20" s="50"/>
      <c r="N20" s="50"/>
    </row>
    <row r="21" spans="1:14" ht="18.5">
      <c r="B21" s="452" t="s">
        <v>289</v>
      </c>
      <c r="C21" s="206">
        <v>322609.83608042798</v>
      </c>
      <c r="D21" s="206">
        <v>28615.151879860001</v>
      </c>
      <c r="E21" s="206">
        <v>10098.18720629</v>
      </c>
      <c r="F21" s="215">
        <v>361323.17516657797</v>
      </c>
      <c r="G21" s="216">
        <v>-1345.7766046199699</v>
      </c>
      <c r="H21" s="99">
        <v>-1370.3283702900001</v>
      </c>
      <c r="I21" s="99">
        <v>-4691.9189863900001</v>
      </c>
      <c r="J21" s="99">
        <v>-7408.0239612999703</v>
      </c>
      <c r="K21" s="63"/>
      <c r="L21" s="50"/>
      <c r="M21" s="50"/>
      <c r="N21" s="50"/>
    </row>
    <row r="22" spans="1:14" ht="18.5">
      <c r="B22" s="81" t="s">
        <v>254</v>
      </c>
      <c r="C22" s="209">
        <v>27283.22671793</v>
      </c>
      <c r="D22" s="209">
        <v>2000.6877887400001</v>
      </c>
      <c r="E22" s="209">
        <v>592.29855507000002</v>
      </c>
      <c r="F22" s="217">
        <v>29876.21306174</v>
      </c>
      <c r="G22" s="218">
        <v>-37.5696723900287</v>
      </c>
      <c r="H22" s="90">
        <v>-58.3178352999998</v>
      </c>
      <c r="I22" s="90">
        <v>-363.41185489999998</v>
      </c>
      <c r="J22" s="90">
        <v>-459.29936259002801</v>
      </c>
      <c r="K22" s="63"/>
      <c r="L22" s="50"/>
      <c r="M22" s="50"/>
      <c r="N22" s="50"/>
    </row>
    <row r="23" spans="1:14" ht="18.5">
      <c r="B23" s="488" t="s">
        <v>290</v>
      </c>
      <c r="C23" s="222">
        <v>349893.06279835798</v>
      </c>
      <c r="D23" s="222">
        <v>30615.839668600001</v>
      </c>
      <c r="E23" s="222">
        <v>10690.48576136</v>
      </c>
      <c r="F23" s="223">
        <v>391199.38822831801</v>
      </c>
      <c r="G23" s="224">
        <v>-1383.34627701</v>
      </c>
      <c r="H23" s="225">
        <v>-1428.6462055899999</v>
      </c>
      <c r="I23" s="225">
        <v>-5055.3308412899996</v>
      </c>
      <c r="J23" s="225">
        <v>-7867.3233238900002</v>
      </c>
      <c r="K23" s="64"/>
      <c r="L23" s="50"/>
      <c r="M23" s="50"/>
      <c r="N23" s="50"/>
    </row>
    <row r="24" spans="1:14" ht="3" customHeight="1">
      <c r="B24" s="50"/>
      <c r="C24" s="50"/>
      <c r="D24" s="50"/>
      <c r="E24" s="50"/>
      <c r="F24" s="50"/>
      <c r="G24" s="50"/>
      <c r="H24" s="50"/>
      <c r="I24" s="50"/>
      <c r="J24" s="50"/>
      <c r="K24" s="50"/>
      <c r="L24" s="50"/>
      <c r="M24" s="50"/>
      <c r="N24" s="50"/>
    </row>
    <row r="25" spans="1:14" ht="17.149999999999999" hidden="1" customHeight="1">
      <c r="B25" s="50"/>
      <c r="C25" s="50"/>
      <c r="D25" s="50"/>
      <c r="E25" s="50"/>
      <c r="F25" s="50"/>
      <c r="G25" s="50"/>
      <c r="H25" s="50"/>
      <c r="I25" s="50"/>
      <c r="J25" s="50"/>
      <c r="K25" s="50"/>
      <c r="L25" s="50"/>
      <c r="M25" s="50"/>
      <c r="N25" s="50"/>
    </row>
    <row r="26" spans="1:14" ht="17.5" hidden="1" customHeight="1">
      <c r="B26" s="50"/>
      <c r="C26" s="50"/>
      <c r="D26" s="50"/>
      <c r="E26" s="50"/>
      <c r="F26" s="50"/>
      <c r="G26" s="50"/>
      <c r="H26" s="50"/>
      <c r="I26" s="50"/>
      <c r="J26" s="50"/>
      <c r="K26" s="50"/>
      <c r="L26" s="50"/>
      <c r="M26" s="50"/>
      <c r="N26" s="50"/>
    </row>
    <row r="27" spans="1:14" ht="17.149999999999999" hidden="1" customHeight="1">
      <c r="B27" s="50"/>
      <c r="C27" s="50"/>
      <c r="D27" s="50"/>
      <c r="E27" s="50"/>
      <c r="F27" s="50"/>
      <c r="G27" s="50"/>
      <c r="H27" s="50"/>
      <c r="I27" s="50"/>
      <c r="J27" s="50"/>
      <c r="K27" s="50"/>
      <c r="L27" s="50"/>
      <c r="M27" s="50"/>
      <c r="N27" s="50"/>
    </row>
    <row r="28" spans="1:14" ht="17.149999999999999" hidden="1" customHeight="1">
      <c r="B28" s="50"/>
      <c r="C28" s="50"/>
      <c r="D28" s="50"/>
      <c r="E28" s="50"/>
      <c r="F28" s="50"/>
      <c r="G28" s="50"/>
      <c r="H28" s="50"/>
      <c r="I28" s="50"/>
      <c r="J28" s="50"/>
      <c r="K28" s="50"/>
      <c r="L28" s="50"/>
      <c r="M28" s="50"/>
      <c r="N28" s="50"/>
    </row>
    <row r="29" spans="1:14" ht="17.149999999999999" hidden="1" customHeight="1">
      <c r="B29" s="50"/>
      <c r="C29" s="50"/>
      <c r="D29" s="50"/>
      <c r="E29" s="50"/>
      <c r="F29" s="50"/>
      <c r="G29" s="50"/>
      <c r="H29" s="50"/>
      <c r="I29" s="50"/>
      <c r="J29" s="50"/>
      <c r="K29" s="50"/>
      <c r="L29" s="50"/>
      <c r="M29" s="50"/>
      <c r="N29" s="50"/>
    </row>
    <row r="30" spans="1:14" ht="16.5" hidden="1" customHeight="1">
      <c r="B30" s="50"/>
      <c r="C30" s="50"/>
      <c r="D30" s="50"/>
      <c r="E30" s="50"/>
      <c r="F30" s="50"/>
      <c r="G30" s="50"/>
      <c r="H30" s="50"/>
      <c r="I30" s="50"/>
      <c r="J30" s="50"/>
      <c r="K30" s="50"/>
      <c r="L30" s="50"/>
      <c r="M30" s="50"/>
      <c r="N30" s="50"/>
    </row>
    <row r="31" spans="1:14" hidden="1">
      <c r="B31"/>
      <c r="C31"/>
      <c r="D31"/>
      <c r="E31"/>
      <c r="F31"/>
      <c r="G31"/>
      <c r="H31"/>
      <c r="I31"/>
      <c r="J31"/>
    </row>
    <row r="32" spans="1:14" hidden="1"/>
    <row r="33" spans="2:6" ht="2.15" hidden="1" customHeight="1">
      <c r="B33" s="40"/>
      <c r="C33" s="41"/>
      <c r="D33" s="40"/>
      <c r="E33" s="40"/>
      <c r="F33" s="40"/>
    </row>
  </sheetData>
  <mergeCells count="6">
    <mergeCell ref="C5:F5"/>
    <mergeCell ref="G5:J5"/>
    <mergeCell ref="C12:F12"/>
    <mergeCell ref="G12:J12"/>
    <mergeCell ref="C19:F19"/>
    <mergeCell ref="G19:J19"/>
  </mergeCells>
  <phoneticPr fontId="104" type="noConversion"/>
  <pageMargins left="0.7" right="0.7" top="0.75" bottom="0.75" header="0.3" footer="0.3"/>
  <pageSetup paperSize="9"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codeName="Hoja25">
    <tabColor theme="8" tint="0.59999389629810485"/>
    <pageSetUpPr fitToPage="1"/>
  </sheetPr>
  <dimension ref="A1:IM27"/>
  <sheetViews>
    <sheetView showGridLines="0" zoomScaleNormal="100" workbookViewId="0">
      <selection activeCell="C7" sqref="C7:G7"/>
    </sheetView>
  </sheetViews>
  <sheetFormatPr baseColWidth="10" defaultColWidth="11.453125" defaultRowHeight="12.5"/>
  <cols>
    <col min="1" max="1" customWidth="true" style="50" width="2.54296875" collapsed="false"/>
    <col min="2" max="2" customWidth="true" style="42" width="44.1796875" collapsed="false"/>
    <col min="3" max="7" customWidth="true" style="42" width="17.54296875" collapsed="false"/>
    <col min="8" max="9" customWidth="true" style="42" width="12.81640625" collapsed="false"/>
    <col min="10" max="16384" style="42" width="11.453125" collapsed="false"/>
  </cols>
  <sheetData>
    <row r="1" spans="1:247" s="19" customFormat="1" ht="49.5" customHeight="1">
      <c r="C1" s="238"/>
      <c r="D1" s="238"/>
      <c r="E1" s="238"/>
      <c r="F1" s="238"/>
      <c r="G1" s="238" t="s">
        <v>5</v>
      </c>
      <c r="H1" s="238"/>
      <c r="I1" s="238"/>
      <c r="J1" s="238"/>
    </row>
    <row r="2" spans="1:247" s="116" customFormat="1" ht="56.15" customHeight="1">
      <c r="A2" s="83"/>
      <c r="B2" s="335" t="s">
        <v>291</v>
      </c>
      <c r="I2" s="238"/>
    </row>
    <row r="3" spans="1:247" s="11" customFormat="1" ht="18.5" customHeight="1">
      <c r="A3" s="3"/>
      <c r="C3" s="1125" t="s">
        <v>421</v>
      </c>
      <c r="D3" s="1125"/>
      <c r="E3" s="1125"/>
      <c r="F3" s="1125"/>
      <c r="G3" s="1125"/>
      <c r="I3" s="238"/>
    </row>
    <row r="4" spans="1:247" s="11" customFormat="1" ht="3" customHeight="1">
      <c r="A4" s="50"/>
      <c r="B4" s="435"/>
      <c r="C4" s="435"/>
      <c r="D4" s="435"/>
      <c r="E4" s="435"/>
      <c r="F4" s="435"/>
      <c r="G4" s="435"/>
      <c r="H4" s="50"/>
      <c r="I4" s="238"/>
      <c r="J4" s="50"/>
      <c r="K4" s="50"/>
      <c r="L4" s="50"/>
      <c r="M4" s="50"/>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row>
    <row r="5" spans="1:247" s="11" customFormat="1" ht="18" customHeight="1">
      <c r="A5" s="50"/>
      <c r="B5" s="115"/>
      <c r="C5" s="1123" t="s">
        <v>17</v>
      </c>
      <c r="D5" s="1123" t="s">
        <v>18</v>
      </c>
      <c r="E5" s="1123" t="s">
        <v>19</v>
      </c>
      <c r="F5" s="1123" t="s">
        <v>20</v>
      </c>
      <c r="G5" s="1123" t="s">
        <v>4</v>
      </c>
      <c r="H5" s="50"/>
      <c r="I5" s="50"/>
      <c r="J5" s="50"/>
      <c r="K5" s="50"/>
      <c r="L5" s="50"/>
      <c r="M5" s="50"/>
    </row>
    <row r="6" spans="1:247" s="11" customFormat="1" ht="18" customHeight="1" thickBot="1">
      <c r="A6" s="50"/>
      <c r="B6" s="346" t="s">
        <v>173</v>
      </c>
      <c r="C6" s="1124"/>
      <c r="D6" s="1124"/>
      <c r="E6" s="1124"/>
      <c r="F6" s="1124"/>
      <c r="G6" s="1124"/>
      <c r="H6" s="50"/>
      <c r="I6" s="50"/>
      <c r="J6" s="50"/>
      <c r="K6" s="50"/>
      <c r="L6" s="50"/>
      <c r="M6" s="50"/>
    </row>
    <row r="7" spans="1:247" s="11" customFormat="1" ht="18.649999999999999" customHeight="1">
      <c r="A7" s="50"/>
      <c r="B7" s="456" t="s">
        <v>293</v>
      </c>
      <c r="C7" s="226">
        <v>42835</v>
      </c>
      <c r="D7" s="226">
        <v>41733</v>
      </c>
      <c r="E7" s="226">
        <v>34063</v>
      </c>
      <c r="F7" s="226">
        <v>13640</v>
      </c>
      <c r="G7" s="226">
        <v>132272</v>
      </c>
      <c r="H7" s="50"/>
      <c r="I7" s="50"/>
      <c r="J7" s="50"/>
      <c r="K7" s="50"/>
      <c r="L7" s="50"/>
      <c r="M7" s="50"/>
    </row>
    <row r="8" spans="1:247" s="11" customFormat="1" ht="18.649999999999999" customHeight="1">
      <c r="A8" s="50"/>
      <c r="B8" s="460" t="s">
        <v>294</v>
      </c>
      <c r="C8" s="204">
        <v>522</v>
      </c>
      <c r="D8" s="204">
        <v>685</v>
      </c>
      <c r="E8" s="204">
        <v>692</v>
      </c>
      <c r="F8" s="204">
        <v>1571</v>
      </c>
      <c r="G8" s="204">
        <v>3470</v>
      </c>
      <c r="H8" s="50"/>
      <c r="I8" s="50"/>
      <c r="J8" s="50"/>
      <c r="K8" s="50"/>
      <c r="L8" s="50"/>
      <c r="M8" s="50"/>
    </row>
    <row r="9" spans="1:247" s="11" customFormat="1" ht="18.5">
      <c r="A9" s="50"/>
      <c r="B9" s="200"/>
      <c r="C9" s="50"/>
      <c r="D9" s="50"/>
      <c r="E9" s="50"/>
      <c r="F9" s="50"/>
      <c r="G9" s="50"/>
      <c r="H9" s="50"/>
      <c r="I9" s="50"/>
      <c r="J9" s="50"/>
      <c r="K9" s="50"/>
      <c r="L9" s="50"/>
      <c r="M9" s="50"/>
    </row>
    <row r="10" spans="1:247" s="11" customFormat="1" ht="18.5">
      <c r="A10" s="50"/>
      <c r="B10" s="227"/>
      <c r="C10" s="1125" t="s">
        <v>396</v>
      </c>
      <c r="D10" s="1125"/>
      <c r="E10" s="1125"/>
      <c r="F10" s="1125"/>
      <c r="G10" s="1125"/>
      <c r="I10" s="50"/>
    </row>
    <row r="11" spans="1:247" s="11" customFormat="1" ht="3" customHeight="1">
      <c r="A11" s="50"/>
      <c r="B11" s="228"/>
      <c r="C11" s="228"/>
      <c r="D11" s="228"/>
      <c r="E11" s="228"/>
      <c r="F11" s="228"/>
      <c r="G11" s="228"/>
      <c r="I11" s="50"/>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row>
    <row r="12" spans="1:247" s="11" customFormat="1" ht="18" customHeight="1">
      <c r="A12" s="50"/>
      <c r="B12" s="115"/>
      <c r="C12" s="1123" t="s">
        <v>17</v>
      </c>
      <c r="D12" s="1123" t="s">
        <v>18</v>
      </c>
      <c r="E12" s="1123" t="s">
        <v>19</v>
      </c>
      <c r="F12" s="1123" t="s">
        <v>20</v>
      </c>
      <c r="G12" s="1123" t="s">
        <v>4</v>
      </c>
      <c r="H12" s="50"/>
      <c r="I12" s="50"/>
      <c r="J12" s="50"/>
      <c r="K12" s="50"/>
    </row>
    <row r="13" spans="1:247" s="11" customFormat="1" ht="18" customHeight="1" thickBot="1">
      <c r="A13" s="50"/>
      <c r="B13" s="346" t="s">
        <v>173</v>
      </c>
      <c r="C13" s="1124"/>
      <c r="D13" s="1124"/>
      <c r="E13" s="1124"/>
      <c r="F13" s="1124"/>
      <c r="G13" s="1124"/>
      <c r="H13" s="50"/>
      <c r="I13" s="50"/>
      <c r="J13" s="50"/>
      <c r="K13" s="50"/>
    </row>
    <row r="14" spans="1:247" s="11" customFormat="1" ht="18.649999999999999" customHeight="1">
      <c r="A14" s="50"/>
      <c r="B14" s="456" t="s">
        <v>293</v>
      </c>
      <c r="C14" s="226">
        <v>42953</v>
      </c>
      <c r="D14" s="226">
        <v>42118</v>
      </c>
      <c r="E14" s="226">
        <v>33659</v>
      </c>
      <c r="F14" s="226">
        <v>14106</v>
      </c>
      <c r="G14" s="226">
        <v>132836</v>
      </c>
      <c r="H14" s="50"/>
      <c r="I14" s="50"/>
      <c r="J14" s="50"/>
      <c r="K14" s="50"/>
    </row>
    <row r="15" spans="1:247" s="11" customFormat="1" ht="18.649999999999999" customHeight="1">
      <c r="A15" s="50"/>
      <c r="B15" s="460" t="s">
        <v>295</v>
      </c>
      <c r="C15" s="204">
        <v>490</v>
      </c>
      <c r="D15" s="204">
        <v>656</v>
      </c>
      <c r="E15" s="204">
        <v>663</v>
      </c>
      <c r="F15" s="204">
        <v>1580</v>
      </c>
      <c r="G15" s="204">
        <v>3390</v>
      </c>
      <c r="H15" s="50"/>
      <c r="I15" s="50"/>
      <c r="J15" s="50"/>
      <c r="K15" s="50"/>
    </row>
    <row r="16" spans="1:247" s="11" customFormat="1" ht="18.5">
      <c r="A16" s="50"/>
      <c r="B16" s="200"/>
      <c r="C16" s="50"/>
      <c r="D16" s="50"/>
      <c r="E16" s="50"/>
      <c r="F16" s="50"/>
      <c r="G16" s="50"/>
      <c r="H16" s="50"/>
      <c r="I16" s="50"/>
      <c r="J16" s="50"/>
      <c r="K16" s="50"/>
    </row>
    <row r="17" spans="1:247" s="11" customFormat="1" ht="18.649999999999999" customHeight="1">
      <c r="A17" s="50"/>
      <c r="B17" s="227"/>
      <c r="C17" s="1125" t="s">
        <v>207</v>
      </c>
      <c r="D17" s="1125"/>
      <c r="E17" s="1125"/>
      <c r="F17" s="1125"/>
      <c r="G17" s="1125"/>
      <c r="I17" s="50"/>
    </row>
    <row r="18" spans="1:247" s="11" customFormat="1" ht="3" customHeight="1">
      <c r="A18" s="50"/>
      <c r="B18" s="228"/>
      <c r="C18" s="228"/>
      <c r="D18" s="228"/>
      <c r="E18" s="228"/>
      <c r="F18" s="228"/>
      <c r="G18" s="228"/>
      <c r="I18" s="50"/>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row>
    <row r="19" spans="1:247" s="11" customFormat="1" ht="18" customHeight="1">
      <c r="A19" s="50"/>
      <c r="B19" s="115"/>
      <c r="C19" s="1123" t="s">
        <v>17</v>
      </c>
      <c r="D19" s="1123" t="s">
        <v>18</v>
      </c>
      <c r="E19" s="1123" t="s">
        <v>19</v>
      </c>
      <c r="F19" s="1123" t="s">
        <v>20</v>
      </c>
      <c r="G19" s="1123" t="s">
        <v>4</v>
      </c>
      <c r="H19" s="50"/>
      <c r="I19" s="50"/>
      <c r="J19" s="50"/>
      <c r="K19" s="50"/>
    </row>
    <row r="20" spans="1:247" s="11" customFormat="1" ht="18" customHeight="1" thickBot="1">
      <c r="A20" s="50"/>
      <c r="B20" s="346" t="s">
        <v>173</v>
      </c>
      <c r="C20" s="1124"/>
      <c r="D20" s="1124"/>
      <c r="E20" s="1124"/>
      <c r="F20" s="1124"/>
      <c r="G20" s="1124"/>
      <c r="H20" s="50"/>
      <c r="I20" s="50"/>
      <c r="J20" s="50"/>
      <c r="K20" s="50"/>
    </row>
    <row r="21" spans="1:247" s="11" customFormat="1" ht="18.649999999999999" customHeight="1">
      <c r="A21" s="50"/>
      <c r="B21" s="456" t="s">
        <v>293</v>
      </c>
      <c r="C21" s="226">
        <v>42220</v>
      </c>
      <c r="D21" s="226">
        <v>44868</v>
      </c>
      <c r="E21" s="226">
        <v>35543</v>
      </c>
      <c r="F21" s="226">
        <v>15311</v>
      </c>
      <c r="G21" s="226">
        <v>137942</v>
      </c>
      <c r="H21" s="50"/>
      <c r="I21" s="50"/>
      <c r="J21" s="50"/>
      <c r="K21" s="50"/>
    </row>
    <row r="22" spans="1:247" s="11" customFormat="1" ht="18.649999999999999" customHeight="1">
      <c r="A22" s="50"/>
      <c r="B22" s="460" t="s">
        <v>295</v>
      </c>
      <c r="C22" s="204">
        <v>413</v>
      </c>
      <c r="D22" s="204">
        <v>613</v>
      </c>
      <c r="E22" s="204">
        <v>662</v>
      </c>
      <c r="F22" s="204">
        <v>1593</v>
      </c>
      <c r="G22" s="204">
        <v>3280</v>
      </c>
      <c r="H22" s="50"/>
      <c r="I22" s="50"/>
      <c r="J22" s="50"/>
      <c r="K22" s="50"/>
    </row>
    <row r="23" spans="1:247" s="11" customFormat="1" ht="14.5">
      <c r="A23" s="50"/>
      <c r="B23" s="50"/>
      <c r="C23" s="50"/>
      <c r="D23" s="50"/>
      <c r="E23" s="50"/>
      <c r="F23" s="50"/>
      <c r="G23" s="50"/>
      <c r="H23" s="50"/>
      <c r="I23" s="50"/>
      <c r="J23" s="50"/>
      <c r="K23" s="50"/>
    </row>
    <row r="24" spans="1:247" s="50" customFormat="1" ht="13">
      <c r="B24" s="504" t="s">
        <v>292</v>
      </c>
    </row>
    <row r="25" spans="1:247" s="50" customFormat="1"/>
    <row r="26" spans="1:247" s="50" customFormat="1"/>
    <row r="27" spans="1:247" s="50" customFormat="1"/>
  </sheetData>
  <mergeCells count="18">
    <mergeCell ref="C10:G10"/>
    <mergeCell ref="C17:G17"/>
    <mergeCell ref="C12:C13"/>
    <mergeCell ref="D12:D13"/>
    <mergeCell ref="E12:E13"/>
    <mergeCell ref="F12:F13"/>
    <mergeCell ref="G12:G13"/>
    <mergeCell ref="C3:G3"/>
    <mergeCell ref="C5:C6"/>
    <mergeCell ref="D5:D6"/>
    <mergeCell ref="E5:E6"/>
    <mergeCell ref="F5:F6"/>
    <mergeCell ref="G5:G6"/>
    <mergeCell ref="C19:C20"/>
    <mergeCell ref="D19:D20"/>
    <mergeCell ref="E19:E20"/>
    <mergeCell ref="F19:F20"/>
    <mergeCell ref="G19:G20"/>
  </mergeCells>
  <pageMargins left="0.70866141732283472" right="0.70866141732283472" top="0.74803149606299213" bottom="0.74803149606299213" header="0.31496062992125984" footer="0.31496062992125984"/>
  <pageSetup paperSize="9" scale="99" orientation="landscape" r:id="rId1"/>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tabColor theme="8" tint="0.59999389629810485"/>
    <pageSetUpPr fitToPage="1"/>
  </sheetPr>
  <dimension ref="A1:I47"/>
  <sheetViews>
    <sheetView showGridLines="0" topLeftCell="C22" zoomScaleNormal="100" workbookViewId="0">
      <selection activeCell="I37" sqref="I37"/>
    </sheetView>
  </sheetViews>
  <sheetFormatPr baseColWidth="10" defaultColWidth="9.1796875" defaultRowHeight="14.5"/>
  <cols>
    <col min="1" max="1" customWidth="true" style="50" width="2.54296875" collapsed="false"/>
    <col min="2" max="2" customWidth="true" style="1" width="62.81640625" collapsed="false"/>
    <col min="3" max="3" customWidth="true" style="71" width="17.54296875" collapsed="false"/>
    <col min="4" max="4" customWidth="true" style="72" width="17.54296875" collapsed="false"/>
    <col min="5" max="8" customWidth="true" style="71" width="17.54296875" collapsed="false"/>
    <col min="9" max="9" customWidth="true" style="18" width="16.453125" collapsed="false"/>
    <col min="10" max="16384" style="1" width="9.1796875" collapsed="false"/>
  </cols>
  <sheetData>
    <row r="1" spans="1:9" s="19" customFormat="1" ht="49.5" customHeight="1">
      <c r="C1" s="238"/>
      <c r="D1" s="238"/>
      <c r="E1" s="238"/>
      <c r="F1" s="238"/>
      <c r="G1" s="238" t="s">
        <v>5</v>
      </c>
      <c r="H1" s="238"/>
      <c r="I1" s="238"/>
    </row>
    <row r="2" spans="1:9" s="116" customFormat="1" ht="56.15" customHeight="1">
      <c r="A2" s="83"/>
      <c r="B2" s="335" t="s">
        <v>296</v>
      </c>
      <c r="C2" s="436"/>
      <c r="D2" s="436"/>
      <c r="E2" s="436"/>
    </row>
    <row r="3" spans="1:9" ht="14.5" customHeight="1">
      <c r="A3" s="3"/>
    </row>
    <row r="4" spans="1:9" s="27" customFormat="1" ht="3" customHeight="1">
      <c r="A4" s="50"/>
      <c r="B4" s="435"/>
      <c r="C4" s="437"/>
      <c r="D4" s="437"/>
      <c r="E4" s="437"/>
      <c r="F4" s="437"/>
      <c r="G4" s="437"/>
      <c r="H4" s="437"/>
      <c r="I4" s="50"/>
    </row>
    <row r="5" spans="1:9" s="33" customFormat="1" ht="40" customHeight="1" thickBot="1">
      <c r="A5" s="50"/>
      <c r="B5" s="346" t="s">
        <v>173</v>
      </c>
      <c r="C5" s="894" t="s">
        <v>286</v>
      </c>
      <c r="D5" s="894" t="s">
        <v>242</v>
      </c>
      <c r="E5" s="894" t="s">
        <v>241</v>
      </c>
      <c r="F5" s="894" t="s">
        <v>393</v>
      </c>
      <c r="G5" s="894" t="s">
        <v>411</v>
      </c>
      <c r="H5" s="230" t="s">
        <v>35</v>
      </c>
      <c r="I5" s="50"/>
    </row>
    <row r="6" spans="1:9" s="33" customFormat="1" ht="18.649999999999999" customHeight="1">
      <c r="A6" s="50"/>
      <c r="B6" s="456" t="s">
        <v>297</v>
      </c>
      <c r="C6" s="114">
        <v>33462</v>
      </c>
      <c r="D6" s="114">
        <v>33154</v>
      </c>
      <c r="E6" s="114">
        <v>33347.497000000003</v>
      </c>
      <c r="F6" s="114">
        <v>33285.008000000002</v>
      </c>
      <c r="G6" s="166">
        <v>33674.813999999998</v>
      </c>
      <c r="H6" s="166">
        <f>+G6-F6</f>
        <v>389.80599999999686</v>
      </c>
      <c r="I6" s="50"/>
    </row>
    <row r="7" spans="1:9" s="33" customFormat="1" ht="18.649999999999999" customHeight="1">
      <c r="A7" s="50"/>
      <c r="B7" s="460" t="s">
        <v>298</v>
      </c>
      <c r="C7" s="96">
        <v>36639</v>
      </c>
      <c r="D7" s="96">
        <v>34965</v>
      </c>
      <c r="E7" s="96">
        <v>36168.097000000002</v>
      </c>
      <c r="F7" s="96">
        <v>37548.946000000004</v>
      </c>
      <c r="G7" s="171">
        <v>38206.139000000003</v>
      </c>
      <c r="H7" s="171">
        <f t="shared" ref="H7:H40" si="0">+G7-F7</f>
        <v>657.1929999999993</v>
      </c>
      <c r="I7" s="50"/>
    </row>
    <row r="8" spans="1:9" s="33" customFormat="1" ht="18.649999999999999" customHeight="1">
      <c r="A8" s="50"/>
      <c r="B8" s="489" t="s">
        <v>8</v>
      </c>
      <c r="C8" s="96">
        <v>7502</v>
      </c>
      <c r="D8" s="96">
        <v>7502</v>
      </c>
      <c r="E8" s="96">
        <v>7502.1319999999996</v>
      </c>
      <c r="F8" s="96">
        <v>7502.1319999999996</v>
      </c>
      <c r="G8" s="171">
        <v>7502.1319999999996</v>
      </c>
      <c r="H8" s="1000">
        <f t="shared" si="0"/>
        <v>0</v>
      </c>
      <c r="I8" s="50"/>
    </row>
    <row r="9" spans="1:9" s="33" customFormat="1" ht="18.649999999999999" customHeight="1">
      <c r="A9" s="50"/>
      <c r="B9" s="489" t="s">
        <v>83</v>
      </c>
      <c r="C9" s="96">
        <v>3145</v>
      </c>
      <c r="D9" s="96">
        <v>855</v>
      </c>
      <c r="E9" s="96">
        <v>2136.6190000000001</v>
      </c>
      <c r="F9" s="96">
        <v>3658.9450000000002</v>
      </c>
      <c r="G9" s="171">
        <v>4816.0730000000003</v>
      </c>
      <c r="H9" s="171">
        <f t="shared" si="0"/>
        <v>1157.1280000000002</v>
      </c>
      <c r="I9" s="50"/>
    </row>
    <row r="10" spans="1:9" s="33" customFormat="1" ht="18.649999999999999" customHeight="1">
      <c r="A10" s="50"/>
      <c r="B10" s="489" t="s">
        <v>299</v>
      </c>
      <c r="C10" s="96">
        <v>25992</v>
      </c>
      <c r="D10" s="96">
        <v>26607</v>
      </c>
      <c r="E10" s="96">
        <v>26529.346000000005</v>
      </c>
      <c r="F10" s="96">
        <v>26387.869000000006</v>
      </c>
      <c r="G10" s="171">
        <v>25887.934000000005</v>
      </c>
      <c r="H10" s="171">
        <f t="shared" si="0"/>
        <v>-499.93500000000131</v>
      </c>
      <c r="I10" s="50"/>
    </row>
    <row r="11" spans="1:9" s="33" customFormat="1" ht="18.649999999999999" customHeight="1">
      <c r="A11" s="50"/>
      <c r="B11" s="460" t="s">
        <v>321</v>
      </c>
      <c r="C11" s="96">
        <v>-3178</v>
      </c>
      <c r="D11" s="96">
        <v>-1810</v>
      </c>
      <c r="E11" s="96">
        <v>-2820.5999999999985</v>
      </c>
      <c r="F11" s="96">
        <v>-4263.9380000000019</v>
      </c>
      <c r="G11" s="171">
        <v>-4531.3250000000044</v>
      </c>
      <c r="H11" s="171">
        <f t="shared" si="0"/>
        <v>-267.38700000000244</v>
      </c>
      <c r="I11" s="50"/>
    </row>
    <row r="12" spans="1:9" s="33" customFormat="1" ht="18.649999999999999" customHeight="1">
      <c r="A12" s="50"/>
      <c r="B12" s="476" t="s">
        <v>300</v>
      </c>
      <c r="C12" s="177">
        <v>-5968</v>
      </c>
      <c r="D12" s="177">
        <v>-5966</v>
      </c>
      <c r="E12" s="177">
        <v>-6062.9120000000003</v>
      </c>
      <c r="F12" s="177">
        <v>-6008.15</v>
      </c>
      <c r="G12" s="176">
        <v>-5362.1639999999998</v>
      </c>
      <c r="H12" s="176">
        <f t="shared" si="0"/>
        <v>645.98599999999988</v>
      </c>
      <c r="I12" s="50"/>
    </row>
    <row r="13" spans="1:9" s="33" customFormat="1" ht="18.649999999999999" customHeight="1">
      <c r="A13" s="50"/>
      <c r="B13" s="557" t="s">
        <v>16</v>
      </c>
      <c r="C13" s="579">
        <v>27494</v>
      </c>
      <c r="D13" s="579">
        <v>27188</v>
      </c>
      <c r="E13" s="579">
        <v>27284.585000000003</v>
      </c>
      <c r="F13" s="579">
        <v>27276.858</v>
      </c>
      <c r="G13" s="580">
        <v>28312.649999999998</v>
      </c>
      <c r="H13" s="580">
        <f t="shared" si="0"/>
        <v>1035.7919999999976</v>
      </c>
      <c r="I13" s="50"/>
    </row>
    <row r="14" spans="1:9" s="33" customFormat="1" ht="18.649999999999999" customHeight="1">
      <c r="A14" s="50"/>
      <c r="B14" s="562" t="s">
        <v>301</v>
      </c>
      <c r="C14" s="534">
        <v>4238</v>
      </c>
      <c r="D14" s="534">
        <v>4985</v>
      </c>
      <c r="E14" s="534">
        <v>4486.2089999999998</v>
      </c>
      <c r="F14" s="534">
        <v>4487.2700000000004</v>
      </c>
      <c r="G14" s="233">
        <v>4487.5020000000004</v>
      </c>
      <c r="H14" s="233">
        <f t="shared" si="0"/>
        <v>0.2319999999999709</v>
      </c>
      <c r="I14" s="50"/>
    </row>
    <row r="15" spans="1:9" s="33" customFormat="1" ht="18.649999999999999" customHeight="1">
      <c r="A15" s="50"/>
      <c r="B15" s="570" t="s">
        <v>302</v>
      </c>
      <c r="C15" s="746">
        <v>0</v>
      </c>
      <c r="D15" s="540">
        <v>0</v>
      </c>
      <c r="E15" s="540">
        <v>0</v>
      </c>
      <c r="F15" s="540">
        <v>0</v>
      </c>
      <c r="G15" s="747">
        <v>0</v>
      </c>
      <c r="H15" s="999">
        <v>0</v>
      </c>
      <c r="I15" s="50"/>
    </row>
    <row r="16" spans="1:9" s="33" customFormat="1" ht="18.649999999999999" customHeight="1">
      <c r="A16" s="50"/>
      <c r="B16" s="557" t="s">
        <v>6</v>
      </c>
      <c r="C16" s="579">
        <v>31732</v>
      </c>
      <c r="D16" s="579">
        <v>32173</v>
      </c>
      <c r="E16" s="579">
        <v>31770.794000000002</v>
      </c>
      <c r="F16" s="579">
        <v>31764.128000000001</v>
      </c>
      <c r="G16" s="580">
        <v>32800.152000000002</v>
      </c>
      <c r="H16" s="580">
        <f t="shared" si="0"/>
        <v>1036.0240000000013</v>
      </c>
      <c r="I16" s="50"/>
    </row>
    <row r="17" spans="1:9" s="33" customFormat="1" ht="18.649999999999999" customHeight="1">
      <c r="A17" s="50"/>
      <c r="B17" s="562" t="s">
        <v>303</v>
      </c>
      <c r="C17" s="534">
        <v>5575</v>
      </c>
      <c r="D17" s="534">
        <v>6142</v>
      </c>
      <c r="E17" s="534">
        <v>6262.1350000000002</v>
      </c>
      <c r="F17" s="534">
        <v>6292.2049999999999</v>
      </c>
      <c r="G17" s="233">
        <v>6309.61</v>
      </c>
      <c r="H17" s="233">
        <f t="shared" si="0"/>
        <v>17.404999999999745</v>
      </c>
      <c r="I17" s="50"/>
    </row>
    <row r="18" spans="1:9" s="33" customFormat="1" ht="18.649999999999999" customHeight="1">
      <c r="A18" s="50"/>
      <c r="B18" s="570" t="s">
        <v>304</v>
      </c>
      <c r="C18" s="748">
        <v>0</v>
      </c>
      <c r="D18" s="748">
        <v>0</v>
      </c>
      <c r="E18" s="748">
        <v>0</v>
      </c>
      <c r="F18" s="748">
        <v>0</v>
      </c>
      <c r="G18" s="747">
        <v>0</v>
      </c>
      <c r="H18" s="999">
        <v>0</v>
      </c>
      <c r="I18" s="50"/>
    </row>
    <row r="19" spans="1:9" s="33" customFormat="1" ht="18.649999999999999" customHeight="1">
      <c r="A19" s="50"/>
      <c r="B19" s="557" t="s">
        <v>7</v>
      </c>
      <c r="C19" s="579">
        <v>5575</v>
      </c>
      <c r="D19" s="579">
        <v>6142</v>
      </c>
      <c r="E19" s="579">
        <v>6262.1350000000002</v>
      </c>
      <c r="F19" s="579">
        <v>6292.2049999999999</v>
      </c>
      <c r="G19" s="580">
        <v>6309.61</v>
      </c>
      <c r="H19" s="580">
        <f t="shared" si="0"/>
        <v>17.404999999999745</v>
      </c>
      <c r="I19" s="50"/>
    </row>
    <row r="20" spans="1:9" s="33" customFormat="1" ht="18.649999999999999" customHeight="1">
      <c r="A20" s="50"/>
      <c r="B20" s="557" t="s">
        <v>305</v>
      </c>
      <c r="C20" s="579">
        <v>37307</v>
      </c>
      <c r="D20" s="579">
        <v>38315</v>
      </c>
      <c r="E20" s="579">
        <v>38032.929000000004</v>
      </c>
      <c r="F20" s="579">
        <v>38056.332999999999</v>
      </c>
      <c r="G20" s="580">
        <v>39109.762000000002</v>
      </c>
      <c r="H20" s="580">
        <f t="shared" si="0"/>
        <v>1053.4290000000037</v>
      </c>
      <c r="I20" s="50"/>
    </row>
    <row r="21" spans="1:9" s="33" customFormat="1" ht="18.649999999999999" customHeight="1">
      <c r="A21" s="50"/>
      <c r="B21" s="583" t="s">
        <v>306</v>
      </c>
      <c r="C21" s="581">
        <v>11048</v>
      </c>
      <c r="D21" s="581">
        <v>11200</v>
      </c>
      <c r="E21" s="581">
        <v>11716.793236866046</v>
      </c>
      <c r="F21" s="581">
        <v>15115.336799248595</v>
      </c>
      <c r="G21" s="582">
        <v>14001.288748762096</v>
      </c>
      <c r="H21" s="582">
        <f t="shared" si="0"/>
        <v>-1114.0480504864991</v>
      </c>
      <c r="I21" s="50"/>
    </row>
    <row r="22" spans="1:9" s="33" customFormat="1" ht="18.649999999999999" customHeight="1">
      <c r="A22" s="50"/>
      <c r="B22" s="557" t="s">
        <v>307</v>
      </c>
      <c r="C22" s="579">
        <v>48355</v>
      </c>
      <c r="D22" s="579">
        <v>49515</v>
      </c>
      <c r="E22" s="579">
        <v>49749.722236866051</v>
      </c>
      <c r="F22" s="579">
        <v>53171.669799248593</v>
      </c>
      <c r="G22" s="580">
        <v>53111.0507487621</v>
      </c>
      <c r="H22" s="580">
        <f t="shared" si="0"/>
        <v>-60.619050486493506</v>
      </c>
      <c r="I22" s="50"/>
    </row>
    <row r="23" spans="1:9" s="33" customFormat="1" ht="18.649999999999999" customHeight="1">
      <c r="A23" s="50"/>
      <c r="B23" s="583" t="s">
        <v>308</v>
      </c>
      <c r="C23" s="581">
        <v>7448</v>
      </c>
      <c r="D23" s="581">
        <v>6951</v>
      </c>
      <c r="E23" s="581">
        <v>5954.4817631339465</v>
      </c>
      <c r="F23" s="581">
        <v>7199.7692007514052</v>
      </c>
      <c r="G23" s="582">
        <v>8190.081251237898</v>
      </c>
      <c r="H23" s="582">
        <f t="shared" si="0"/>
        <v>990.31205048649281</v>
      </c>
      <c r="I23" s="50"/>
    </row>
    <row r="24" spans="1:9" s="33" customFormat="1" ht="18.649999999999999" customHeight="1">
      <c r="A24" s="50"/>
      <c r="B24" s="557" t="s">
        <v>15</v>
      </c>
      <c r="C24" s="579">
        <v>55803</v>
      </c>
      <c r="D24" s="579">
        <v>56466</v>
      </c>
      <c r="E24" s="579">
        <v>55704.203999999998</v>
      </c>
      <c r="F24" s="579">
        <v>60371.438999999998</v>
      </c>
      <c r="G24" s="580">
        <v>61301.131999999998</v>
      </c>
      <c r="H24" s="580">
        <f t="shared" si="0"/>
        <v>929.6929999999993</v>
      </c>
      <c r="I24" s="50"/>
    </row>
    <row r="25" spans="1:9" s="33" customFormat="1" ht="18.649999999999999" customHeight="1">
      <c r="A25" s="50"/>
      <c r="B25" s="587"/>
      <c r="C25" s="588"/>
      <c r="D25" s="588"/>
      <c r="E25" s="588"/>
      <c r="F25" s="588"/>
      <c r="G25" s="581"/>
      <c r="H25" s="581"/>
      <c r="I25" s="50"/>
    </row>
    <row r="26" spans="1:9" s="33" customFormat="1" ht="18.649999999999999" customHeight="1">
      <c r="A26" s="50"/>
      <c r="B26" s="584" t="s">
        <v>309</v>
      </c>
      <c r="C26" s="585">
        <v>215103</v>
      </c>
      <c r="D26" s="585">
        <v>215179</v>
      </c>
      <c r="E26" s="585">
        <v>217970.48047103547</v>
      </c>
      <c r="F26" s="585">
        <v>222422.97634332115</v>
      </c>
      <c r="G26" s="586">
        <v>228619.38414051014</v>
      </c>
      <c r="H26" s="586">
        <f t="shared" si="0"/>
        <v>6196.4077971889928</v>
      </c>
      <c r="I26" s="50"/>
    </row>
    <row r="27" spans="1:9" s="33" customFormat="1" ht="18.649999999999999" customHeight="1">
      <c r="A27" s="50"/>
      <c r="B27" s="490" t="s">
        <v>310</v>
      </c>
      <c r="C27" s="231">
        <v>0.128</v>
      </c>
      <c r="D27" s="231">
        <v>0.126</v>
      </c>
      <c r="E27" s="231">
        <v>0.12517559690210278</v>
      </c>
      <c r="F27" s="231">
        <v>0.12263507326642724</v>
      </c>
      <c r="G27" s="232">
        <v>0.12384186103221659</v>
      </c>
      <c r="H27" s="1073">
        <v>0.12</v>
      </c>
      <c r="I27" s="50"/>
    </row>
    <row r="28" spans="1:9" s="33" customFormat="1" ht="18.649999999999999" customHeight="1">
      <c r="A28" s="50"/>
      <c r="B28" s="490" t="s">
        <v>311</v>
      </c>
      <c r="C28" s="231">
        <v>0.14799999999999999</v>
      </c>
      <c r="D28" s="231">
        <v>0.15</v>
      </c>
      <c r="E28" s="231">
        <v>0.14575732425484006</v>
      </c>
      <c r="F28" s="231">
        <v>0.14280956276284359</v>
      </c>
      <c r="G28" s="232">
        <v>0.14347056407010936</v>
      </c>
      <c r="H28" s="1073">
        <v>0.06</v>
      </c>
      <c r="I28" s="50"/>
    </row>
    <row r="29" spans="1:9" s="33" customFormat="1" ht="18.649999999999999" customHeight="1">
      <c r="A29" s="50"/>
      <c r="B29" s="490" t="s">
        <v>312</v>
      </c>
      <c r="C29" s="231">
        <v>0.17299999999999999</v>
      </c>
      <c r="D29" s="231">
        <v>0.17799999999999999</v>
      </c>
      <c r="E29" s="231">
        <v>0.17448660441455477</v>
      </c>
      <c r="F29" s="231">
        <v>0.171098928832146</v>
      </c>
      <c r="G29" s="232">
        <v>0.17106931744669135</v>
      </c>
      <c r="H29" s="1073">
        <v>2.8999999999999998E-3</v>
      </c>
      <c r="I29" s="50"/>
    </row>
    <row r="30" spans="1:9" s="33" customFormat="1" ht="18.649999999999999" customHeight="1">
      <c r="A30" s="50"/>
      <c r="B30" s="591" t="s">
        <v>322</v>
      </c>
      <c r="C30" s="592">
        <v>9565</v>
      </c>
      <c r="D30" s="592">
        <v>8941</v>
      </c>
      <c r="E30" s="592">
        <v>8757.0942978359817</v>
      </c>
      <c r="F30" s="592">
        <v>8319.7472147643639</v>
      </c>
      <c r="G30" s="593">
        <v>8822.8470365573594</v>
      </c>
      <c r="H30" s="597">
        <f t="shared" si="0"/>
        <v>503.0998217929955</v>
      </c>
      <c r="I30" s="50"/>
    </row>
    <row r="31" spans="1:9" s="33" customFormat="1" ht="18.649999999999999" customHeight="1">
      <c r="A31" s="50"/>
      <c r="B31" s="584" t="s">
        <v>313</v>
      </c>
      <c r="C31" s="589">
        <v>0.22500000000000001</v>
      </c>
      <c r="D31" s="589">
        <v>0.23</v>
      </c>
      <c r="E31" s="589">
        <v>0.22824064125268989</v>
      </c>
      <c r="F31" s="589">
        <v>0.23905655195070954</v>
      </c>
      <c r="G31" s="590">
        <v>0.2323121066414906</v>
      </c>
      <c r="H31" s="1074">
        <v>-0.67</v>
      </c>
      <c r="I31" s="50"/>
    </row>
    <row r="32" spans="1:9" s="33" customFormat="1" ht="18.649999999999999" customHeight="1">
      <c r="A32" s="50"/>
      <c r="B32" s="490" t="s">
        <v>314</v>
      </c>
      <c r="C32" s="231">
        <v>0.25900000000000001</v>
      </c>
      <c r="D32" s="231">
        <v>0.26200000000000001</v>
      </c>
      <c r="E32" s="231">
        <v>0.25555847690762018</v>
      </c>
      <c r="F32" s="231">
        <v>0.27142627075906772</v>
      </c>
      <c r="G32" s="232">
        <v>0.26813619602056205</v>
      </c>
      <c r="H32" s="1075">
        <v>-0.32</v>
      </c>
      <c r="I32" s="50"/>
    </row>
    <row r="33" spans="1:9" s="33" customFormat="1" ht="18.649999999999999" customHeight="1">
      <c r="A33" s="50"/>
      <c r="B33" s="591" t="s">
        <v>109</v>
      </c>
      <c r="C33" s="594">
        <v>5.6000000000000001E-2</v>
      </c>
      <c r="D33" s="594">
        <v>5.6000000000000001E-2</v>
      </c>
      <c r="E33" s="594">
        <v>5.4469777239517181E-2</v>
      </c>
      <c r="F33" s="594">
        <v>5.5679322816403989E-2</v>
      </c>
      <c r="G33" s="595">
        <v>5.8194980020974847E-2</v>
      </c>
      <c r="H33" s="1076">
        <v>0.25</v>
      </c>
      <c r="I33" s="50"/>
    </row>
    <row r="34" spans="1:9" s="33" customFormat="1" ht="18.649999999999999" customHeight="1">
      <c r="A34" s="50"/>
      <c r="B34" s="584" t="s">
        <v>315</v>
      </c>
      <c r="C34" s="589">
        <v>0.129</v>
      </c>
      <c r="D34" s="589">
        <v>0.128</v>
      </c>
      <c r="E34" s="589">
        <v>0.12560428253737632</v>
      </c>
      <c r="F34" s="589">
        <v>0.1205051086559198</v>
      </c>
      <c r="G34" s="590">
        <v>0.12060703495826192</v>
      </c>
      <c r="H34" s="1073">
        <v>0.01</v>
      </c>
      <c r="I34" s="50"/>
    </row>
    <row r="35" spans="1:9" s="33" customFormat="1" ht="18.649999999999999" customHeight="1">
      <c r="A35" s="50"/>
      <c r="B35" s="490" t="s">
        <v>316</v>
      </c>
      <c r="C35" s="231">
        <v>0.15</v>
      </c>
      <c r="D35" s="231">
        <v>0.153</v>
      </c>
      <c r="E35" s="231">
        <v>0.14760128457082183</v>
      </c>
      <c r="F35" s="231">
        <v>0.14189352529661864</v>
      </c>
      <c r="G35" s="232">
        <v>0.14141605766904458</v>
      </c>
      <c r="H35" s="1073">
        <v>-4.7E-2</v>
      </c>
      <c r="I35" s="50"/>
    </row>
    <row r="36" spans="1:9" s="33" customFormat="1" ht="18.649999999999999" customHeight="1">
      <c r="A36" s="50"/>
      <c r="B36" s="490" t="s">
        <v>317</v>
      </c>
      <c r="C36" s="231">
        <v>0.17799999999999999</v>
      </c>
      <c r="D36" s="231">
        <v>0.183</v>
      </c>
      <c r="E36" s="231">
        <v>0.17828026033735189</v>
      </c>
      <c r="F36" s="231">
        <v>0.1719082473815027</v>
      </c>
      <c r="G36" s="232">
        <v>0.17066956221728485</v>
      </c>
      <c r="H36" s="1077">
        <v>-0.123</v>
      </c>
      <c r="I36" s="50"/>
    </row>
    <row r="37" spans="1:9" s="33" customFormat="1" ht="18.649999999999999" customHeight="1">
      <c r="A37" s="50"/>
      <c r="B37" s="490" t="s">
        <v>318</v>
      </c>
      <c r="C37" s="234">
        <v>199250</v>
      </c>
      <c r="D37" s="234">
        <v>200586</v>
      </c>
      <c r="E37" s="234">
        <v>203946.39294227038</v>
      </c>
      <c r="F37" s="234">
        <v>209799.05261366686</v>
      </c>
      <c r="G37" s="235">
        <v>215651.76199143159</v>
      </c>
      <c r="H37" s="863">
        <f t="shared" si="0"/>
        <v>5852.7093777647242</v>
      </c>
      <c r="I37" s="50"/>
    </row>
    <row r="38" spans="1:9" s="33" customFormat="1" ht="18.649999999999999" customHeight="1">
      <c r="A38" s="50"/>
      <c r="B38" s="490" t="s">
        <v>319</v>
      </c>
      <c r="C38" s="237">
        <v>2413</v>
      </c>
      <c r="D38" s="237">
        <v>1077</v>
      </c>
      <c r="E38" s="237">
        <v>2333.8342829799699</v>
      </c>
      <c r="F38" s="237">
        <v>3497.7858995500101</v>
      </c>
      <c r="G38" s="236">
        <v>4304.4428729200299</v>
      </c>
      <c r="H38" s="863">
        <f t="shared" si="0"/>
        <v>806.65697337001984</v>
      </c>
      <c r="I38" s="50"/>
    </row>
    <row r="39" spans="1:9" s="33" customFormat="1" ht="18.649999999999999" customHeight="1">
      <c r="A39" s="50"/>
      <c r="B39" s="490" t="s">
        <v>323</v>
      </c>
      <c r="C39" s="234">
        <v>7621</v>
      </c>
      <c r="D39" s="234">
        <v>7019</v>
      </c>
      <c r="E39" s="234">
        <v>8197.4121573899665</v>
      </c>
      <c r="F39" s="234">
        <v>9282.448506670009</v>
      </c>
      <c r="G39" s="236">
        <v>10010.51577259003</v>
      </c>
      <c r="H39" s="863">
        <f t="shared" si="0"/>
        <v>728.06726592002087</v>
      </c>
      <c r="I39" s="50"/>
    </row>
    <row r="40" spans="1:9" s="33" customFormat="1" ht="18.649999999999999" customHeight="1">
      <c r="A40" s="50"/>
      <c r="B40" s="591" t="s">
        <v>324</v>
      </c>
      <c r="C40" s="596">
        <v>11656</v>
      </c>
      <c r="D40" s="596">
        <v>11507</v>
      </c>
      <c r="E40" s="596">
        <v>11183.254133075226</v>
      </c>
      <c r="F40" s="596">
        <v>10386.124895548612</v>
      </c>
      <c r="G40" s="597">
        <v>10697.844495919724</v>
      </c>
      <c r="H40" s="597">
        <f t="shared" si="0"/>
        <v>311.71960037111239</v>
      </c>
      <c r="I40" s="50"/>
    </row>
    <row r="41" spans="1:9" s="33" customFormat="1" ht="18.649999999999999" customHeight="1">
      <c r="A41" s="50"/>
      <c r="B41" s="584" t="s">
        <v>320</v>
      </c>
      <c r="C41" s="589">
        <v>5.7000000000000002E-2</v>
      </c>
      <c r="D41" s="589">
        <v>5.6000000000000001E-2</v>
      </c>
      <c r="E41" s="589">
        <v>5.4965580392951754E-2</v>
      </c>
      <c r="F41" s="589">
        <v>5.5585084492796345E-2</v>
      </c>
      <c r="G41" s="590">
        <v>5.7522871292850088E-2</v>
      </c>
      <c r="H41" s="1080">
        <v>0.19370000000000001</v>
      </c>
      <c r="I41" s="50"/>
    </row>
    <row r="42" spans="1:9" s="33" customFormat="1" ht="3" customHeight="1">
      <c r="A42" s="50"/>
      <c r="B42" s="435"/>
      <c r="C42" s="438">
        <v>0</v>
      </c>
      <c r="D42" s="438">
        <v>0</v>
      </c>
      <c r="E42" s="438">
        <v>0</v>
      </c>
      <c r="F42" s="438">
        <v>0</v>
      </c>
      <c r="G42" s="439"/>
      <c r="H42" s="438">
        <v>0</v>
      </c>
      <c r="I42" s="50"/>
    </row>
    <row r="43" spans="1:9">
      <c r="B43" s="50"/>
      <c r="C43" s="73"/>
      <c r="D43" s="73"/>
      <c r="E43" s="73"/>
      <c r="F43" s="73"/>
      <c r="G43" s="73"/>
      <c r="H43" s="73"/>
      <c r="I43" s="50"/>
    </row>
    <row r="44" spans="1:9" ht="80.5" customHeight="1">
      <c r="B44" s="1126" t="s">
        <v>445</v>
      </c>
      <c r="C44" s="1126"/>
      <c r="D44" s="1126"/>
      <c r="E44" s="1126"/>
      <c r="F44" s="1126"/>
      <c r="G44" s="1126"/>
      <c r="H44" s="1126"/>
      <c r="I44" s="50"/>
    </row>
    <row r="45" spans="1:9">
      <c r="B45" s="50"/>
      <c r="C45" s="73"/>
      <c r="D45" s="73"/>
      <c r="E45" s="73"/>
      <c r="F45" s="73"/>
      <c r="G45" s="73"/>
      <c r="H45" s="73"/>
      <c r="I45" s="50"/>
    </row>
    <row r="46" spans="1:9">
      <c r="B46" s="50"/>
      <c r="C46" s="73"/>
      <c r="D46" s="73"/>
      <c r="E46" s="73"/>
      <c r="F46" s="73"/>
      <c r="G46" s="73"/>
      <c r="H46" s="73"/>
      <c r="I46" s="50"/>
    </row>
    <row r="47" spans="1:9">
      <c r="B47" s="50"/>
      <c r="C47" s="73"/>
      <c r="D47" s="73"/>
      <c r="E47" s="73"/>
      <c r="F47" s="73"/>
      <c r="G47" s="73"/>
      <c r="H47" s="73"/>
      <c r="I47" s="50"/>
    </row>
  </sheetData>
  <mergeCells count="1">
    <mergeCell ref="B44:H44"/>
  </mergeCells>
  <phoneticPr fontId="104" type="noConversion"/>
  <pageMargins left="0.70866141732283472" right="0.70866141732283472" top="0.74803149606299213" bottom="0.74803149606299213" header="0.31496062992125984" footer="0.31496062992125984"/>
  <pageSetup paperSize="9"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codeName="Hoja26">
    <tabColor theme="8" tint="0.39997558519241921"/>
    <pageSetUpPr fitToPage="1"/>
  </sheetPr>
  <dimension ref="A1:H26"/>
  <sheetViews>
    <sheetView showGridLines="0" zoomScaleNormal="100" workbookViewId="0">
      <selection activeCell="C6" sqref="C6:F6"/>
    </sheetView>
  </sheetViews>
  <sheetFormatPr baseColWidth="10" defaultColWidth="14.81640625" defaultRowHeight="14.5"/>
  <cols>
    <col min="1" max="1" customWidth="true" style="50" width="2.54296875" collapsed="false"/>
    <col min="2" max="2" customWidth="true" style="6" width="115.54296875" collapsed="false"/>
    <col min="3" max="4" customWidth="true" style="239" width="17.54296875" collapsed="false"/>
    <col min="5" max="6" customWidth="true" style="241" width="17.54296875" collapsed="false"/>
    <col min="7" max="16384" style="6" width="14.81640625" collapsed="false"/>
  </cols>
  <sheetData>
    <row r="1" spans="1:8" s="19" customFormat="1" ht="49.5" customHeight="1">
      <c r="C1" s="238"/>
      <c r="D1" s="238"/>
      <c r="E1" s="238"/>
      <c r="F1" s="238"/>
    </row>
    <row r="2" spans="1:8" s="116" customFormat="1" ht="56.15" customHeight="1">
      <c r="A2" s="83"/>
      <c r="B2" s="335" t="s">
        <v>397</v>
      </c>
    </row>
    <row r="3" spans="1:8" s="242" customFormat="1" ht="14.5" customHeight="1">
      <c r="A3" s="3"/>
      <c r="C3" s="243"/>
      <c r="D3" s="243"/>
      <c r="E3" s="243"/>
      <c r="F3" s="243"/>
      <c r="H3" s="116"/>
    </row>
    <row r="4" spans="1:8" s="27" customFormat="1" ht="3" customHeight="1">
      <c r="A4" s="50"/>
      <c r="B4" s="437"/>
      <c r="C4" s="437"/>
      <c r="D4" s="437"/>
      <c r="E4" s="437"/>
      <c r="F4" s="437"/>
      <c r="G4" s="50"/>
      <c r="H4" s="116"/>
    </row>
    <row r="5" spans="1:8" ht="46" customHeight="1" thickBot="1">
      <c r="B5" s="346" t="s">
        <v>173</v>
      </c>
      <c r="C5" s="541" t="s">
        <v>325</v>
      </c>
      <c r="D5" s="541" t="s">
        <v>10</v>
      </c>
      <c r="E5" s="541" t="s">
        <v>326</v>
      </c>
      <c r="F5" s="542" t="s">
        <v>327</v>
      </c>
      <c r="H5" s="116"/>
    </row>
    <row r="6" spans="1:8" ht="18.649999999999999" customHeight="1">
      <c r="B6" s="1013" t="s">
        <v>76</v>
      </c>
      <c r="C6" s="1014">
        <v>9141.0587196955767</v>
      </c>
      <c r="D6" s="1014">
        <v>927.60576581813007</v>
      </c>
      <c r="E6" s="1014">
        <v>44.542646450892121</v>
      </c>
      <c r="F6" s="1015">
        <f t="shared" ref="F6:F24" si="0">SUM(C6:E6)</f>
        <v>10113.2071319646</v>
      </c>
      <c r="H6" s="116"/>
    </row>
    <row r="7" spans="1:8" ht="18.649999999999999" customHeight="1">
      <c r="B7" s="1016" t="s">
        <v>328</v>
      </c>
      <c r="C7" s="1017">
        <v>291.30747590647263</v>
      </c>
      <c r="D7" s="1017">
        <v>20.764233297992909</v>
      </c>
      <c r="E7" s="1017">
        <v>131.91364198179238</v>
      </c>
      <c r="F7" s="1018">
        <f t="shared" si="0"/>
        <v>443.98535118625796</v>
      </c>
      <c r="H7" s="116"/>
    </row>
    <row r="8" spans="1:8" ht="18.649999999999999" customHeight="1">
      <c r="B8" s="1019" t="s">
        <v>77</v>
      </c>
      <c r="C8" s="1017">
        <v>3366.1513583517208</v>
      </c>
      <c r="D8" s="1017">
        <v>291.44612770999998</v>
      </c>
      <c r="E8" s="1020">
        <v>0</v>
      </c>
      <c r="F8" s="1018">
        <f t="shared" si="0"/>
        <v>3657.5974860617207</v>
      </c>
      <c r="H8" s="116"/>
    </row>
    <row r="9" spans="1:8" ht="18.649999999999999" customHeight="1">
      <c r="B9" s="1019" t="s">
        <v>129</v>
      </c>
      <c r="C9" s="1017">
        <v>252.75394082987896</v>
      </c>
      <c r="D9" s="1017">
        <v>24.883331510000001</v>
      </c>
      <c r="E9" s="1017">
        <v>-42.270999999999994</v>
      </c>
      <c r="F9" s="1018">
        <f t="shared" si="0"/>
        <v>235.36627233987898</v>
      </c>
      <c r="H9" s="116"/>
    </row>
    <row r="10" spans="1:8" ht="18.649999999999999" customHeight="1">
      <c r="B10" s="1019" t="s">
        <v>130</v>
      </c>
      <c r="C10" s="1017">
        <v>1118.20986339</v>
      </c>
      <c r="D10" s="1020">
        <v>0</v>
      </c>
      <c r="E10" s="1020">
        <v>0</v>
      </c>
      <c r="F10" s="1018">
        <f t="shared" si="0"/>
        <v>1118.20986339</v>
      </c>
      <c r="H10" s="116"/>
    </row>
    <row r="11" spans="1:8" ht="18.649999999999999" customHeight="1">
      <c r="B11" s="1021" t="s">
        <v>131</v>
      </c>
      <c r="C11" s="1022">
        <v>-1254.4170511908922</v>
      </c>
      <c r="D11" s="1022">
        <v>-76.670718920000013</v>
      </c>
      <c r="E11" s="1022">
        <v>-5.8</v>
      </c>
      <c r="F11" s="1023">
        <f t="shared" si="0"/>
        <v>-1336.887770110892</v>
      </c>
      <c r="H11" s="116"/>
    </row>
    <row r="12" spans="1:8" ht="18.649999999999999" customHeight="1">
      <c r="B12" s="1024" t="s">
        <v>79</v>
      </c>
      <c r="C12" s="1014">
        <v>12915.064306982757</v>
      </c>
      <c r="D12" s="1014">
        <v>1188.0287394161228</v>
      </c>
      <c r="E12" s="1014">
        <v>128.38528843268452</v>
      </c>
      <c r="F12" s="1015">
        <f t="shared" si="0"/>
        <v>14231.478334831563</v>
      </c>
      <c r="H12" s="116"/>
    </row>
    <row r="13" spans="1:8" ht="18.649999999999999" customHeight="1">
      <c r="B13" s="1016" t="s">
        <v>80</v>
      </c>
      <c r="C13" s="1017">
        <v>-5249.3075881494915</v>
      </c>
      <c r="D13" s="1017">
        <v>-500.67236550000007</v>
      </c>
      <c r="E13" s="1017">
        <v>-62.5</v>
      </c>
      <c r="F13" s="1018">
        <f t="shared" si="0"/>
        <v>-5812.479953649492</v>
      </c>
      <c r="H13" s="116"/>
    </row>
    <row r="14" spans="1:8" ht="18.649999999999999" customHeight="1">
      <c r="B14" s="1021" t="s">
        <v>132</v>
      </c>
      <c r="C14" s="1022">
        <v>-9.0799999999999983</v>
      </c>
      <c r="D14" s="1025">
        <v>0</v>
      </c>
      <c r="E14" s="1025">
        <v>0</v>
      </c>
      <c r="F14" s="1023">
        <f t="shared" si="0"/>
        <v>-9.0799999999999983</v>
      </c>
      <c r="H14" s="116"/>
    </row>
    <row r="15" spans="1:8" s="7" customFormat="1" ht="18.649999999999999" customHeight="1">
      <c r="A15" s="50"/>
      <c r="B15" s="1024" t="s">
        <v>81</v>
      </c>
      <c r="C15" s="1014">
        <v>7656.676718833266</v>
      </c>
      <c r="D15" s="1014">
        <v>687.35637391612295</v>
      </c>
      <c r="E15" s="1014">
        <v>65.885288432684519</v>
      </c>
      <c r="F15" s="1015">
        <f t="shared" si="0"/>
        <v>8409.9183811820731</v>
      </c>
      <c r="H15" s="116"/>
    </row>
    <row r="16" spans="1:8" s="7" customFormat="1" ht="18.649999999999999" customHeight="1">
      <c r="A16" s="50"/>
      <c r="B16" s="1024" t="s">
        <v>82</v>
      </c>
      <c r="C16" s="1014">
        <v>7665.7567188332659</v>
      </c>
      <c r="D16" s="1014">
        <v>687.35637391612295</v>
      </c>
      <c r="E16" s="1014">
        <v>65.885288432684519</v>
      </c>
      <c r="F16" s="1015">
        <f t="shared" si="0"/>
        <v>8418.998381182073</v>
      </c>
      <c r="H16" s="116"/>
    </row>
    <row r="17" spans="1:8" s="7" customFormat="1" ht="18.649999999999999" customHeight="1">
      <c r="A17" s="50"/>
      <c r="B17" s="1016" t="s">
        <v>329</v>
      </c>
      <c r="C17" s="1017">
        <v>-1046.4309433799999</v>
      </c>
      <c r="D17" s="1017">
        <v>-50.959285970000003</v>
      </c>
      <c r="E17" s="1020">
        <v>0</v>
      </c>
      <c r="F17" s="1018">
        <f t="shared" si="0"/>
        <v>-1097.39022935</v>
      </c>
      <c r="H17" s="116"/>
    </row>
    <row r="18" spans="1:8" s="7" customFormat="1" ht="18.649999999999999" customHeight="1">
      <c r="A18" s="50"/>
      <c r="B18" s="1019" t="s">
        <v>134</v>
      </c>
      <c r="C18" s="1017">
        <v>-213.87587088997105</v>
      </c>
      <c r="D18" s="1017">
        <v>-33.674811939995749</v>
      </c>
      <c r="E18" s="1020">
        <v>0</v>
      </c>
      <c r="F18" s="1018">
        <f t="shared" si="0"/>
        <v>-247.5506828299668</v>
      </c>
      <c r="H18" s="116"/>
    </row>
    <row r="19" spans="1:8" s="7" customFormat="1" ht="18.649999999999999" customHeight="1">
      <c r="A19" s="50"/>
      <c r="B19" s="1021" t="s">
        <v>330</v>
      </c>
      <c r="C19" s="1022">
        <v>-81.746467597687314</v>
      </c>
      <c r="D19" s="1022">
        <v>-10.838669580000001</v>
      </c>
      <c r="E19" s="1022">
        <v>-48.1</v>
      </c>
      <c r="F19" s="1023">
        <f t="shared" si="0"/>
        <v>-140.68513717768732</v>
      </c>
      <c r="H19" s="116"/>
    </row>
    <row r="20" spans="1:8" s="7" customFormat="1" ht="18.649999999999999" customHeight="1">
      <c r="A20" s="50"/>
      <c r="B20" s="1024" t="s">
        <v>136</v>
      </c>
      <c r="C20" s="1014">
        <v>6314.6234369656067</v>
      </c>
      <c r="D20" s="1014">
        <v>591.88360642612713</v>
      </c>
      <c r="E20" s="1014">
        <v>17.785288432684503</v>
      </c>
      <c r="F20" s="1015">
        <f t="shared" si="0"/>
        <v>6924.2923318244184</v>
      </c>
      <c r="H20" s="116"/>
    </row>
    <row r="21" spans="1:8" s="7" customFormat="1" ht="18.649999999999999" customHeight="1">
      <c r="A21" s="50"/>
      <c r="B21" s="1016" t="s">
        <v>137</v>
      </c>
      <c r="C21" s="1017">
        <v>-1950.4464298792527</v>
      </c>
      <c r="D21" s="1017">
        <v>-172.50749625612528</v>
      </c>
      <c r="E21" s="1017">
        <v>14.649992980637332</v>
      </c>
      <c r="F21" s="1018">
        <f t="shared" si="0"/>
        <v>-2108.3039331547407</v>
      </c>
      <c r="H21" s="116"/>
    </row>
    <row r="22" spans="1:8" s="7" customFormat="1" ht="18.649999999999999" customHeight="1">
      <c r="A22" s="50"/>
      <c r="B22" s="853" t="s">
        <v>138</v>
      </c>
      <c r="C22" s="1026">
        <v>4364.177007086354</v>
      </c>
      <c r="D22" s="1026">
        <v>419.37611017000188</v>
      </c>
      <c r="E22" s="1026">
        <v>32.435281413321832</v>
      </c>
      <c r="F22" s="1027">
        <f t="shared" si="0"/>
        <v>4815.9883986696777</v>
      </c>
      <c r="H22" s="116"/>
    </row>
    <row r="23" spans="1:8" s="7" customFormat="1" ht="18.649999999999999" customHeight="1">
      <c r="A23" s="50"/>
      <c r="B23" s="1019" t="s">
        <v>139</v>
      </c>
      <c r="C23" s="1017">
        <v>-8.482450495664029E-2</v>
      </c>
      <c r="D23" s="1020">
        <v>0</v>
      </c>
      <c r="E23" s="1020">
        <v>0</v>
      </c>
      <c r="F23" s="1018">
        <f t="shared" si="0"/>
        <v>-8.482450495664029E-2</v>
      </c>
      <c r="H23" s="116"/>
    </row>
    <row r="24" spans="1:8" ht="18.649999999999999" customHeight="1">
      <c r="B24" s="853" t="s">
        <v>83</v>
      </c>
      <c r="C24" s="1026">
        <v>4364.2618315913114</v>
      </c>
      <c r="D24" s="1026">
        <v>419.37611017000182</v>
      </c>
      <c r="E24" s="1026">
        <v>32.435281413321846</v>
      </c>
      <c r="F24" s="1027">
        <f t="shared" si="0"/>
        <v>4816.0732231746351</v>
      </c>
      <c r="H24" s="116"/>
    </row>
    <row r="25" spans="1:8">
      <c r="B25" s="50"/>
      <c r="C25" s="240"/>
      <c r="D25" s="240"/>
      <c r="E25" s="240"/>
      <c r="F25" s="240"/>
    </row>
    <row r="26" spans="1:8">
      <c r="B26" s="50"/>
      <c r="C26" s="240"/>
      <c r="D26" s="240"/>
      <c r="E26" s="240"/>
      <c r="F26" s="240"/>
    </row>
  </sheetData>
  <phoneticPr fontId="104" type="noConversion"/>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codeName="Hoja30">
    <tabColor theme="8" tint="0.39997558519241921"/>
    <pageSetUpPr fitToPage="1"/>
  </sheetPr>
  <dimension ref="A1:L53"/>
  <sheetViews>
    <sheetView showGridLines="0" zoomScaleNormal="100" workbookViewId="0">
      <selection activeCell="C8" sqref="C8:J8"/>
    </sheetView>
  </sheetViews>
  <sheetFormatPr baseColWidth="10" defaultColWidth="14.81640625" defaultRowHeight="14.5"/>
  <cols>
    <col min="1" max="1" customWidth="true" style="50" width="2.54296875" collapsed="false"/>
    <col min="2" max="2" customWidth="true" style="44" width="115.54296875" collapsed="false"/>
    <col min="3" max="5" customWidth="true" style="44" width="17.54296875" collapsed="false"/>
    <col min="6" max="6" customWidth="true" style="6" width="17.54296875" collapsed="false"/>
    <col min="7" max="9" customWidth="true" style="44" width="17.54296875" collapsed="false"/>
    <col min="10" max="10" customWidth="true" style="6" width="17.54296875" collapsed="false"/>
    <col min="11" max="12" bestFit="true" customWidth="true" style="6" width="9.7265625" collapsed="false"/>
    <col min="13" max="13" bestFit="true" customWidth="true" style="6" width="9.1796875" collapsed="false"/>
    <col min="14" max="17" customWidth="true" style="6" width="12.54296875" collapsed="false"/>
    <col min="18" max="18" customWidth="true" style="6" width="0.54296875" collapsed="false"/>
    <col min="19" max="16384" style="6" width="14.81640625" collapsed="false"/>
  </cols>
  <sheetData>
    <row r="1" spans="1:12" s="19" customFormat="1" ht="49.5" customHeight="1">
      <c r="C1" s="238"/>
      <c r="D1" s="238"/>
      <c r="E1" s="238"/>
      <c r="F1" s="238"/>
      <c r="G1" s="238" t="s">
        <v>5</v>
      </c>
      <c r="H1" s="238"/>
      <c r="I1" s="238"/>
      <c r="J1" s="238"/>
    </row>
    <row r="2" spans="1:12" s="116" customFormat="1" ht="56.15" customHeight="1">
      <c r="A2" s="83"/>
      <c r="B2" s="335" t="s">
        <v>331</v>
      </c>
    </row>
    <row r="3" spans="1:12" ht="14.5" customHeight="1">
      <c r="A3" s="3"/>
      <c r="B3" s="244"/>
      <c r="C3" s="245"/>
      <c r="D3" s="245"/>
      <c r="E3" s="244"/>
      <c r="F3" s="244"/>
      <c r="G3" s="244"/>
      <c r="H3" s="244"/>
      <c r="I3" s="244"/>
    </row>
    <row r="4" spans="1:12" ht="2.5" customHeight="1">
      <c r="B4" s="442"/>
      <c r="C4" s="442"/>
      <c r="D4" s="442"/>
      <c r="E4" s="442"/>
      <c r="F4" s="442"/>
      <c r="G4" s="442"/>
      <c r="H4" s="442"/>
      <c r="I4" s="442"/>
      <c r="J4" s="442"/>
      <c r="K4" s="65"/>
      <c r="L4" s="65"/>
    </row>
    <row r="5" spans="1:12" s="77" customFormat="1" ht="18" customHeight="1">
      <c r="A5" s="50"/>
      <c r="B5" s="1129" t="s">
        <v>173</v>
      </c>
      <c r="C5" s="1108">
        <v>2023</v>
      </c>
      <c r="D5" s="1108">
        <v>2022</v>
      </c>
      <c r="E5" s="1108" t="s">
        <v>146</v>
      </c>
      <c r="F5" s="1108" t="s">
        <v>407</v>
      </c>
      <c r="G5" s="1108" t="s">
        <v>70</v>
      </c>
      <c r="H5" s="1108" t="s">
        <v>34</v>
      </c>
      <c r="I5" s="1108" t="s">
        <v>71</v>
      </c>
      <c r="J5" s="1108" t="s">
        <v>72</v>
      </c>
      <c r="K5" s="75"/>
      <c r="L5" s="75"/>
    </row>
    <row r="6" spans="1:12" s="77" customFormat="1" ht="18" customHeight="1" thickBot="1">
      <c r="A6" s="50"/>
      <c r="B6" s="1130"/>
      <c r="C6" s="1127"/>
      <c r="D6" s="1127"/>
      <c r="E6" s="1127"/>
      <c r="F6" s="1127"/>
      <c r="G6" s="1127"/>
      <c r="H6" s="1127"/>
      <c r="I6" s="1127"/>
      <c r="J6" s="1127"/>
      <c r="K6" s="75"/>
      <c r="L6" s="75"/>
    </row>
    <row r="7" spans="1:12" s="77" customFormat="1" ht="18.649999999999999" customHeight="1">
      <c r="A7" s="50"/>
      <c r="B7" s="491" t="s">
        <v>332</v>
      </c>
      <c r="C7" s="441"/>
      <c r="D7" s="441"/>
      <c r="E7" s="441"/>
      <c r="F7" s="441"/>
      <c r="G7" s="441"/>
      <c r="H7" s="441"/>
      <c r="I7" s="441"/>
      <c r="J7" s="441"/>
      <c r="K7" s="75"/>
      <c r="L7" s="75"/>
    </row>
    <row r="8" spans="1:12" s="77" customFormat="1" ht="18.649999999999999" customHeight="1">
      <c r="A8" s="50"/>
      <c r="B8" s="493" t="s">
        <v>76</v>
      </c>
      <c r="C8" s="685">
        <v>9141.0587196955767</v>
      </c>
      <c r="D8" s="605">
        <v>6004.3293046849058</v>
      </c>
      <c r="E8" s="606">
        <f>+((C8-D8)/D8)*100</f>
        <v>52.241128956122097</v>
      </c>
      <c r="F8" s="685">
        <v>2480.0227820790342</v>
      </c>
      <c r="G8" s="749">
        <v>2475.9532218933982</v>
      </c>
      <c r="H8" s="749">
        <v>2210.0119736407469</v>
      </c>
      <c r="I8" s="749">
        <v>1975.0707420823987</v>
      </c>
      <c r="J8" s="749">
        <v>1793.6457801505649</v>
      </c>
      <c r="K8" s="75"/>
      <c r="L8" s="75"/>
    </row>
    <row r="9" spans="1:12" s="77" customFormat="1" ht="18.649999999999999" customHeight="1">
      <c r="A9" s="50"/>
      <c r="B9" s="598" t="s">
        <v>328</v>
      </c>
      <c r="C9" s="686">
        <v>291.30747590647263</v>
      </c>
      <c r="D9" s="599">
        <v>165.85577731470272</v>
      </c>
      <c r="E9" s="600">
        <f t="shared" ref="E9:E26" si="0">+((C9-D9)/D9)*100</f>
        <v>75.639028451647988</v>
      </c>
      <c r="F9" s="686">
        <v>45.690521256673875</v>
      </c>
      <c r="G9" s="752">
        <v>92.902537423491182</v>
      </c>
      <c r="H9" s="752">
        <v>59.172375457492009</v>
      </c>
      <c r="I9" s="752">
        <v>93.542041768815622</v>
      </c>
      <c r="J9" s="752">
        <v>9.4497266572546579</v>
      </c>
      <c r="K9" s="75"/>
      <c r="L9" s="75"/>
    </row>
    <row r="10" spans="1:12" s="77" customFormat="1" ht="18.649999999999999" customHeight="1">
      <c r="A10" s="50"/>
      <c r="B10" s="156" t="s">
        <v>77</v>
      </c>
      <c r="C10" s="687">
        <v>3366.1513583517208</v>
      </c>
      <c r="D10" s="247">
        <v>3558.7807099299998</v>
      </c>
      <c r="E10" s="248">
        <f t="shared" si="0"/>
        <v>-5.4127907078058772</v>
      </c>
      <c r="F10" s="687">
        <v>843.78239050272009</v>
      </c>
      <c r="G10" s="750">
        <v>823.24627195861012</v>
      </c>
      <c r="H10" s="750">
        <v>834.80892040038907</v>
      </c>
      <c r="I10" s="750">
        <v>864.31377549000103</v>
      </c>
      <c r="J10" s="750">
        <v>882.19405836999999</v>
      </c>
      <c r="K10" s="75"/>
      <c r="L10" s="75"/>
    </row>
    <row r="11" spans="1:12" s="77" customFormat="1" ht="18.649999999999999" customHeight="1">
      <c r="A11" s="50"/>
      <c r="B11" s="156" t="s">
        <v>129</v>
      </c>
      <c r="C11" s="687">
        <v>252.75394082987896</v>
      </c>
      <c r="D11" s="247">
        <v>289.11529298339559</v>
      </c>
      <c r="E11" s="248">
        <f t="shared" si="0"/>
        <v>-12.576765406735134</v>
      </c>
      <c r="F11" s="687">
        <v>19.983884023480158</v>
      </c>
      <c r="G11" s="750">
        <v>65.95101220960882</v>
      </c>
      <c r="H11" s="750">
        <v>91.518082086789505</v>
      </c>
      <c r="I11" s="750">
        <v>75.300962510000502</v>
      </c>
      <c r="J11" s="750">
        <v>22.902518406452124</v>
      </c>
      <c r="K11" s="75"/>
      <c r="L11" s="75"/>
    </row>
    <row r="12" spans="1:12" s="77" customFormat="1" ht="18.649999999999999" customHeight="1">
      <c r="A12" s="50"/>
      <c r="B12" s="156" t="s">
        <v>130</v>
      </c>
      <c r="C12" s="687">
        <v>1118.20986339</v>
      </c>
      <c r="D12" s="247">
        <v>934.67947240925014</v>
      </c>
      <c r="E12" s="248">
        <f t="shared" si="0"/>
        <v>19.63565012374541</v>
      </c>
      <c r="F12" s="687">
        <v>320.67322706000039</v>
      </c>
      <c r="G12" s="750">
        <v>296.9536861299996</v>
      </c>
      <c r="H12" s="750">
        <v>256.69486716999904</v>
      </c>
      <c r="I12" s="750">
        <v>243.88808303000098</v>
      </c>
      <c r="J12" s="750">
        <v>276.66115743105019</v>
      </c>
      <c r="K12" s="75"/>
      <c r="L12" s="75"/>
    </row>
    <row r="13" spans="1:12" s="77" customFormat="1" ht="18.649999999999999" customHeight="1">
      <c r="A13" s="50"/>
      <c r="B13" s="607" t="s">
        <v>131</v>
      </c>
      <c r="C13" s="688">
        <v>-1254.4170511908922</v>
      </c>
      <c r="D13" s="608">
        <v>-917.30783694548791</v>
      </c>
      <c r="E13" s="609">
        <f t="shared" si="0"/>
        <v>36.749845653552107</v>
      </c>
      <c r="F13" s="688">
        <v>-480.68679234413003</v>
      </c>
      <c r="G13" s="753">
        <v>-90.200662920125026</v>
      </c>
      <c r="H13" s="753">
        <v>-218.63035258717974</v>
      </c>
      <c r="I13" s="753">
        <v>-464.8992433394572</v>
      </c>
      <c r="J13" s="753">
        <v>-479.96800342320694</v>
      </c>
      <c r="K13" s="75"/>
      <c r="L13" s="75"/>
    </row>
    <row r="14" spans="1:12" s="77" customFormat="1" ht="18.649999999999999" customHeight="1">
      <c r="A14" s="50"/>
      <c r="B14" s="493" t="s">
        <v>79</v>
      </c>
      <c r="C14" s="685">
        <v>12915.064306982757</v>
      </c>
      <c r="D14" s="605">
        <v>10035.452720376765</v>
      </c>
      <c r="E14" s="606">
        <f t="shared" si="0"/>
        <v>28.694386460104624</v>
      </c>
      <c r="F14" s="685">
        <v>3229.4660125777787</v>
      </c>
      <c r="G14" s="749">
        <v>3664.8060666949823</v>
      </c>
      <c r="H14" s="749">
        <v>3233.5758661682366</v>
      </c>
      <c r="I14" s="749">
        <v>2787.2163615417594</v>
      </c>
      <c r="J14" s="749">
        <v>2504.8852375921151</v>
      </c>
      <c r="K14" s="75"/>
      <c r="L14" s="75"/>
    </row>
    <row r="15" spans="1:12" s="77" customFormat="1" ht="18.649999999999999" customHeight="1">
      <c r="A15" s="50"/>
      <c r="B15" s="598" t="s">
        <v>80</v>
      </c>
      <c r="C15" s="686">
        <v>-5249.3075881494915</v>
      </c>
      <c r="D15" s="599">
        <v>-5009.5254674013631</v>
      </c>
      <c r="E15" s="600">
        <f t="shared" si="0"/>
        <v>4.7865236399828648</v>
      </c>
      <c r="F15" s="686">
        <v>-1313.3663448948141</v>
      </c>
      <c r="G15" s="752">
        <v>-1326.6428236719137</v>
      </c>
      <c r="H15" s="752">
        <v>-1311.597239403123</v>
      </c>
      <c r="I15" s="752">
        <v>-1297.7011801796409</v>
      </c>
      <c r="J15" s="752">
        <v>-1247.58086408791</v>
      </c>
      <c r="K15" s="75"/>
      <c r="L15" s="75"/>
    </row>
    <row r="16" spans="1:12" s="77" customFormat="1" ht="18.649999999999999" customHeight="1">
      <c r="A16" s="50"/>
      <c r="B16" s="607" t="s">
        <v>132</v>
      </c>
      <c r="C16" s="688">
        <v>-9.0799999999999983</v>
      </c>
      <c r="D16" s="608">
        <v>-49.732999999999997</v>
      </c>
      <c r="E16" s="609">
        <f t="shared" si="0"/>
        <v>-81.742504976574921</v>
      </c>
      <c r="F16" s="1001">
        <v>0</v>
      </c>
      <c r="G16" s="753">
        <v>-3.76</v>
      </c>
      <c r="H16" s="753">
        <v>-2.88</v>
      </c>
      <c r="I16" s="753">
        <v>-2.4399999999999995</v>
      </c>
      <c r="J16" s="753">
        <v>-15.12</v>
      </c>
      <c r="K16" s="75"/>
      <c r="L16" s="75"/>
    </row>
    <row r="17" spans="1:12" s="77" customFormat="1" ht="18.649999999999999" customHeight="1">
      <c r="A17" s="50"/>
      <c r="B17" s="493" t="s">
        <v>81</v>
      </c>
      <c r="C17" s="685">
        <v>7656.676718833266</v>
      </c>
      <c r="D17" s="605">
        <v>4976.1942529754042</v>
      </c>
      <c r="E17" s="606">
        <f t="shared" si="0"/>
        <v>53.86611393345683</v>
      </c>
      <c r="F17" s="685">
        <v>1916.0996676829641</v>
      </c>
      <c r="G17" s="749">
        <v>2334.4032430230691</v>
      </c>
      <c r="H17" s="749">
        <v>1919.0986267651135</v>
      </c>
      <c r="I17" s="749">
        <v>1487.0751813621182</v>
      </c>
      <c r="J17" s="749">
        <v>1242.1843735042053</v>
      </c>
      <c r="K17" s="75"/>
      <c r="L17" s="75"/>
    </row>
    <row r="18" spans="1:12" s="77" customFormat="1" ht="18.649999999999999" customHeight="1">
      <c r="A18" s="50"/>
      <c r="B18" s="493" t="s">
        <v>82</v>
      </c>
      <c r="C18" s="685">
        <v>7665.7567188332659</v>
      </c>
      <c r="D18" s="605">
        <v>5025.9272529754026</v>
      </c>
      <c r="E18" s="606">
        <f t="shared" si="0"/>
        <v>52.524227530254365</v>
      </c>
      <c r="F18" s="685">
        <v>1916.0996676829641</v>
      </c>
      <c r="G18" s="749">
        <v>2338.1632430230688</v>
      </c>
      <c r="H18" s="749">
        <v>1921.9786267651136</v>
      </c>
      <c r="I18" s="749">
        <v>1489.5151813621183</v>
      </c>
      <c r="J18" s="749">
        <v>1257.3043735042052</v>
      </c>
      <c r="K18" s="75"/>
      <c r="L18" s="75"/>
    </row>
    <row r="19" spans="1:12" s="77" customFormat="1" ht="18.649999999999999" customHeight="1">
      <c r="A19" s="50"/>
      <c r="B19" s="598" t="s">
        <v>329</v>
      </c>
      <c r="C19" s="686">
        <v>-1046.4309433799999</v>
      </c>
      <c r="D19" s="599">
        <v>-975.84447137999996</v>
      </c>
      <c r="E19" s="600">
        <f t="shared" si="0"/>
        <v>7.2333731521970313</v>
      </c>
      <c r="F19" s="686">
        <v>-353.72707477000006</v>
      </c>
      <c r="G19" s="752">
        <v>-273.51374848</v>
      </c>
      <c r="H19" s="752">
        <v>-186.22696693999993</v>
      </c>
      <c r="I19" s="752">
        <v>-232.96315319000001</v>
      </c>
      <c r="J19" s="752">
        <v>-406.26986379999994</v>
      </c>
      <c r="K19" s="75"/>
      <c r="L19" s="75"/>
    </row>
    <row r="20" spans="1:12" s="77" customFormat="1" ht="18.649999999999999" customHeight="1">
      <c r="A20" s="50"/>
      <c r="B20" s="156" t="s">
        <v>134</v>
      </c>
      <c r="C20" s="687">
        <v>-213.87587088997105</v>
      </c>
      <c r="D20" s="247">
        <v>-98.589728020607382</v>
      </c>
      <c r="E20" s="938">
        <f t="shared" si="0"/>
        <v>116.93524790459549</v>
      </c>
      <c r="F20" s="687">
        <v>-39.503864210009169</v>
      </c>
      <c r="G20" s="750">
        <v>-76.471746539955177</v>
      </c>
      <c r="H20" s="750">
        <v>-73.784671390007617</v>
      </c>
      <c r="I20" s="750">
        <v>-24.115588749999109</v>
      </c>
      <c r="J20" s="750">
        <v>18.818302396380957</v>
      </c>
      <c r="K20" s="75"/>
      <c r="L20" s="75"/>
    </row>
    <row r="21" spans="1:12" s="77" customFormat="1" ht="18.649999999999999" customHeight="1">
      <c r="A21" s="50"/>
      <c r="B21" s="607" t="s">
        <v>330</v>
      </c>
      <c r="C21" s="688">
        <v>-81.746467597687314</v>
      </c>
      <c r="D21" s="608">
        <v>-68.513367697889862</v>
      </c>
      <c r="E21" s="609">
        <f t="shared" si="0"/>
        <v>19.314624787018047</v>
      </c>
      <c r="F21" s="688">
        <v>-32.186232517687316</v>
      </c>
      <c r="G21" s="753">
        <v>-13.990918089999997</v>
      </c>
      <c r="H21" s="753">
        <v>-16.81831716000001</v>
      </c>
      <c r="I21" s="753">
        <v>-18.750999829999991</v>
      </c>
      <c r="J21" s="753">
        <v>-12.599452544180153</v>
      </c>
      <c r="K21" s="75"/>
      <c r="L21" s="75"/>
    </row>
    <row r="22" spans="1:12" s="77" customFormat="1" ht="18.649999999999999" customHeight="1">
      <c r="A22" s="50"/>
      <c r="B22" s="493" t="s">
        <v>136</v>
      </c>
      <c r="C22" s="685">
        <v>6314.6234369656067</v>
      </c>
      <c r="D22" s="605">
        <v>3833.2466858769053</v>
      </c>
      <c r="E22" s="606">
        <f t="shared" si="0"/>
        <v>64.733030624692347</v>
      </c>
      <c r="F22" s="685">
        <v>1490.6824961852674</v>
      </c>
      <c r="G22" s="749">
        <v>1970.426829913114</v>
      </c>
      <c r="H22" s="749">
        <v>1642.268671275106</v>
      </c>
      <c r="I22" s="749">
        <v>1211.2454395921193</v>
      </c>
      <c r="J22" s="749">
        <v>842.13335955640594</v>
      </c>
      <c r="K22" s="75"/>
      <c r="L22" s="75"/>
    </row>
    <row r="23" spans="1:12" s="77" customFormat="1" ht="18.649999999999999" customHeight="1">
      <c r="A23" s="50"/>
      <c r="B23" s="607" t="s">
        <v>137</v>
      </c>
      <c r="C23" s="688">
        <v>-1950.4464298792527</v>
      </c>
      <c r="D23" s="608">
        <v>-1099.5514747315963</v>
      </c>
      <c r="E23" s="609">
        <f t="shared" si="0"/>
        <v>77.385640845542255</v>
      </c>
      <c r="F23" s="688">
        <v>-439.08529218512416</v>
      </c>
      <c r="G23" s="753">
        <v>-564.6371167282781</v>
      </c>
      <c r="H23" s="753">
        <v>-480.4328968005093</v>
      </c>
      <c r="I23" s="753">
        <v>-466.29112416534076</v>
      </c>
      <c r="J23" s="753">
        <v>-261.02508983810833</v>
      </c>
      <c r="K23" s="75"/>
      <c r="L23" s="75"/>
    </row>
    <row r="24" spans="1:12" s="77" customFormat="1" ht="18.649999999999999" customHeight="1">
      <c r="A24" s="50"/>
      <c r="B24" s="493" t="s">
        <v>138</v>
      </c>
      <c r="C24" s="685">
        <v>4364.177007086354</v>
      </c>
      <c r="D24" s="605">
        <v>2733.6952111453093</v>
      </c>
      <c r="E24" s="606">
        <f t="shared" si="0"/>
        <v>59.643876511673653</v>
      </c>
      <c r="F24" s="685">
        <v>1051.5972040001432</v>
      </c>
      <c r="G24" s="749">
        <v>1405.7897131848358</v>
      </c>
      <c r="H24" s="749">
        <v>1161.8357744745967</v>
      </c>
      <c r="I24" s="749">
        <v>744.95431542677852</v>
      </c>
      <c r="J24" s="749">
        <v>581.10826971829761</v>
      </c>
      <c r="K24" s="75"/>
      <c r="L24" s="75"/>
    </row>
    <row r="25" spans="1:12" s="77" customFormat="1" ht="18.649999999999999" customHeight="1">
      <c r="A25" s="50"/>
      <c r="B25" s="607" t="s">
        <v>139</v>
      </c>
      <c r="C25" s="688">
        <v>-8.482450495664029E-2</v>
      </c>
      <c r="D25" s="608">
        <v>2.2635617311596867</v>
      </c>
      <c r="E25" s="939">
        <f t="shared" si="0"/>
        <v>-103.74739083935573</v>
      </c>
      <c r="F25" s="688">
        <v>0.11684661282936942</v>
      </c>
      <c r="G25" s="753">
        <v>-1.6948803310609717E-2</v>
      </c>
      <c r="H25" s="753">
        <v>7.3002324437597244E-2</v>
      </c>
      <c r="I25" s="753">
        <v>-0.25772463891299707</v>
      </c>
      <c r="J25" s="753">
        <v>0.75470012882957238</v>
      </c>
      <c r="K25" s="75"/>
      <c r="L25" s="75"/>
    </row>
    <row r="26" spans="1:12" s="77" customFormat="1" ht="18.649999999999999" customHeight="1">
      <c r="A26" s="50"/>
      <c r="B26" s="493" t="s">
        <v>83</v>
      </c>
      <c r="C26" s="685">
        <v>4364.2618315913114</v>
      </c>
      <c r="D26" s="605">
        <v>2731.431649414149</v>
      </c>
      <c r="E26" s="606">
        <f t="shared" si="0"/>
        <v>59.77928030992026</v>
      </c>
      <c r="F26" s="685">
        <v>1051.4803573873148</v>
      </c>
      <c r="G26" s="749">
        <v>1405.8066619881461</v>
      </c>
      <c r="H26" s="749">
        <v>1161.7627721501594</v>
      </c>
      <c r="I26" s="749">
        <v>745.21204006569133</v>
      </c>
      <c r="J26" s="749">
        <v>580.35356958946761</v>
      </c>
      <c r="K26" s="75"/>
      <c r="L26" s="75"/>
    </row>
    <row r="27" spans="1:12" s="77" customFormat="1" ht="18.649999999999999" customHeight="1">
      <c r="A27" s="50"/>
      <c r="B27" s="601"/>
      <c r="C27" s="602"/>
      <c r="D27" s="602"/>
      <c r="E27" s="603"/>
      <c r="F27" s="602"/>
      <c r="G27" s="602"/>
      <c r="H27" s="602"/>
      <c r="I27" s="602"/>
      <c r="J27" s="602"/>
      <c r="K27" s="75"/>
      <c r="L27" s="75"/>
    </row>
    <row r="28" spans="1:12" s="77" customFormat="1" ht="18.649999999999999" customHeight="1">
      <c r="A28" s="50"/>
      <c r="B28" s="492" t="s">
        <v>333</v>
      </c>
      <c r="C28" s="440"/>
      <c r="D28" s="440"/>
      <c r="E28" s="440"/>
      <c r="F28" s="440"/>
      <c r="G28" s="440"/>
      <c r="H28" s="440"/>
      <c r="I28" s="440"/>
      <c r="J28" s="440"/>
      <c r="K28" s="75"/>
      <c r="L28" s="75"/>
    </row>
    <row r="29" spans="1:12" s="77" customFormat="1" ht="18.649999999999999" customHeight="1">
      <c r="A29" s="50"/>
      <c r="B29" s="493" t="s">
        <v>78</v>
      </c>
      <c r="C29" s="685">
        <v>13852.730440421363</v>
      </c>
      <c r="D29" s="605">
        <v>10628.073155456374</v>
      </c>
      <c r="E29" s="606">
        <f t="shared" ref="E29:E43" si="1">+((C29-D29)/D29)*100</f>
        <v>30.340939865562312</v>
      </c>
      <c r="F29" s="685">
        <v>3663.0511994707035</v>
      </c>
      <c r="G29" s="749">
        <v>3677.4587854290876</v>
      </c>
      <c r="H29" s="749">
        <v>3348.2148805386701</v>
      </c>
      <c r="I29" s="749">
        <v>3164.0055749829021</v>
      </c>
      <c r="J29" s="749">
        <v>2955.1152460360258</v>
      </c>
      <c r="K29" s="75"/>
      <c r="L29" s="75"/>
    </row>
    <row r="30" spans="1:12" s="77" customFormat="1" ht="18.649999999999999" customHeight="1">
      <c r="A30" s="50"/>
      <c r="B30" s="156" t="s">
        <v>174</v>
      </c>
      <c r="C30" s="687">
        <v>1884.115084200673</v>
      </c>
      <c r="D30" s="750">
        <v>2090.7465693600006</v>
      </c>
      <c r="E30" s="758">
        <f t="shared" si="1"/>
        <v>-9.8831435711780085</v>
      </c>
      <c r="F30" s="687">
        <v>454.65280725472621</v>
      </c>
      <c r="G30" s="750">
        <v>452.67898061519998</v>
      </c>
      <c r="H30" s="750">
        <v>468.80043640074666</v>
      </c>
      <c r="I30" s="750">
        <v>507.98285993000013</v>
      </c>
      <c r="J30" s="750">
        <v>524.01061595000056</v>
      </c>
      <c r="K30" s="75"/>
      <c r="L30" s="75"/>
    </row>
    <row r="31" spans="1:12" s="77" customFormat="1" ht="18.649999999999999" customHeight="1">
      <c r="A31" s="50"/>
      <c r="B31" s="466" t="s">
        <v>175</v>
      </c>
      <c r="C31" s="687">
        <v>1645.8165656506731</v>
      </c>
      <c r="D31" s="750">
        <v>1843.8092162300004</v>
      </c>
      <c r="E31" s="758">
        <f t="shared" si="1"/>
        <v>-10.738239555183423</v>
      </c>
      <c r="F31" s="687">
        <v>399.56100205472649</v>
      </c>
      <c r="G31" s="750">
        <v>409.80454856519987</v>
      </c>
      <c r="H31" s="750">
        <v>412.75448272074658</v>
      </c>
      <c r="I31" s="750">
        <v>423.69653231000012</v>
      </c>
      <c r="J31" s="750">
        <v>449.91633135000006</v>
      </c>
      <c r="K31" s="75"/>
      <c r="L31" s="75"/>
    </row>
    <row r="32" spans="1:12" s="77" customFormat="1" ht="18.649999999999999" customHeight="1">
      <c r="A32" s="50"/>
      <c r="B32" s="466" t="s">
        <v>176</v>
      </c>
      <c r="C32" s="687">
        <v>238.29851855000001</v>
      </c>
      <c r="D32" s="750">
        <v>246.93735313000002</v>
      </c>
      <c r="E32" s="758">
        <f t="shared" si="1"/>
        <v>-3.4983911791798059</v>
      </c>
      <c r="F32" s="687">
        <v>55.09180520000001</v>
      </c>
      <c r="G32" s="750">
        <v>42.874432050000024</v>
      </c>
      <c r="H32" s="750">
        <v>56.045953679999982</v>
      </c>
      <c r="I32" s="750">
        <v>84.286327619999994</v>
      </c>
      <c r="J32" s="750">
        <v>74.094284600000009</v>
      </c>
      <c r="K32" s="75"/>
      <c r="L32" s="75"/>
    </row>
    <row r="33" spans="1:12" s="77" customFormat="1" ht="18.649999999999999" customHeight="1">
      <c r="A33" s="50"/>
      <c r="B33" s="156" t="s">
        <v>177</v>
      </c>
      <c r="C33" s="687">
        <v>345.35320466000002</v>
      </c>
      <c r="D33" s="750">
        <v>348.02725946000004</v>
      </c>
      <c r="E33" s="758">
        <f t="shared" si="1"/>
        <v>-0.76834636578441917</v>
      </c>
      <c r="F33" s="687">
        <v>88.431190600000036</v>
      </c>
      <c r="G33" s="750">
        <v>81.800736789999974</v>
      </c>
      <c r="H33" s="750">
        <v>83.844764020000028</v>
      </c>
      <c r="I33" s="750">
        <v>91.276513249999979</v>
      </c>
      <c r="J33" s="750">
        <v>80.864399230000004</v>
      </c>
      <c r="K33" s="75"/>
      <c r="L33" s="75"/>
    </row>
    <row r="34" spans="1:12" s="77" customFormat="1" ht="18.649999999999999" customHeight="1">
      <c r="A34" s="50"/>
      <c r="B34" s="156" t="s">
        <v>178</v>
      </c>
      <c r="C34" s="687">
        <v>1136.6888857510503</v>
      </c>
      <c r="D34" s="750">
        <v>1120.00688111</v>
      </c>
      <c r="E34" s="758">
        <f t="shared" si="1"/>
        <v>1.489455549104961</v>
      </c>
      <c r="F34" s="687">
        <v>300.70420890799528</v>
      </c>
      <c r="G34" s="750">
        <v>288.76655455341211</v>
      </c>
      <c r="H34" s="750">
        <v>282.16371997964285</v>
      </c>
      <c r="I34" s="750">
        <v>265.05440231000006</v>
      </c>
      <c r="J34" s="750">
        <v>277.31904319</v>
      </c>
      <c r="K34" s="75"/>
      <c r="L34" s="75"/>
    </row>
    <row r="35" spans="1:12" s="77" customFormat="1" ht="18.649999999999999" customHeight="1">
      <c r="A35" s="50"/>
      <c r="B35" s="466" t="s">
        <v>334</v>
      </c>
      <c r="C35" s="687">
        <v>826.25992409105027</v>
      </c>
      <c r="D35" s="750">
        <v>804.10945994000008</v>
      </c>
      <c r="E35" s="758">
        <f t="shared" si="1"/>
        <v>2.754657823911558</v>
      </c>
      <c r="F35" s="687">
        <v>211.77309616799516</v>
      </c>
      <c r="G35" s="750">
        <v>214.18360853341215</v>
      </c>
      <c r="H35" s="750">
        <v>209.0773896196429</v>
      </c>
      <c r="I35" s="750">
        <v>191.22582977000005</v>
      </c>
      <c r="J35" s="750">
        <v>195.84370227000011</v>
      </c>
      <c r="K35" s="75"/>
      <c r="L35" s="75"/>
    </row>
    <row r="36" spans="1:12" s="77" customFormat="1" ht="18.649999999999999" customHeight="1">
      <c r="A36" s="50"/>
      <c r="B36" s="466" t="s">
        <v>335</v>
      </c>
      <c r="C36" s="687">
        <v>310.42896166000014</v>
      </c>
      <c r="D36" s="750">
        <v>315.89742116999997</v>
      </c>
      <c r="E36" s="758">
        <f t="shared" si="1"/>
        <v>-1.7310871009158963</v>
      </c>
      <c r="F36" s="687">
        <v>88.931112740000088</v>
      </c>
      <c r="G36" s="750">
        <v>74.582946020000023</v>
      </c>
      <c r="H36" s="750">
        <v>73.086330359999977</v>
      </c>
      <c r="I36" s="750">
        <v>73.828572540000025</v>
      </c>
      <c r="J36" s="750">
        <v>81.475340919999965</v>
      </c>
      <c r="K36" s="75"/>
      <c r="L36" s="75"/>
    </row>
    <row r="37" spans="1:12" s="77" customFormat="1" ht="4" customHeight="1">
      <c r="A37" s="50"/>
      <c r="B37" s="611"/>
      <c r="C37" s="689"/>
      <c r="D37" s="751"/>
      <c r="E37" s="759"/>
      <c r="F37" s="689"/>
      <c r="G37" s="751"/>
      <c r="H37" s="751"/>
      <c r="I37" s="751"/>
      <c r="J37" s="751"/>
      <c r="K37" s="75"/>
      <c r="L37" s="75"/>
    </row>
    <row r="38" spans="1:12" s="77" customFormat="1" ht="18.649999999999999" customHeight="1">
      <c r="A38" s="50"/>
      <c r="B38" s="493" t="s">
        <v>77</v>
      </c>
      <c r="C38" s="685">
        <v>3366.1571746117233</v>
      </c>
      <c r="D38" s="749">
        <v>3558.7807099299994</v>
      </c>
      <c r="E38" s="760">
        <f t="shared" si="1"/>
        <v>-5.4126272737401937</v>
      </c>
      <c r="F38" s="685">
        <v>843.78820676272153</v>
      </c>
      <c r="G38" s="749">
        <v>823.24627195861217</v>
      </c>
      <c r="H38" s="749">
        <v>834.80892040038941</v>
      </c>
      <c r="I38" s="749">
        <v>864.31377549000024</v>
      </c>
      <c r="J38" s="749">
        <v>882.19405836999886</v>
      </c>
      <c r="K38" s="75"/>
      <c r="L38" s="75"/>
    </row>
    <row r="39" spans="1:12" s="77" customFormat="1" ht="18.649999999999999" customHeight="1">
      <c r="A39" s="50"/>
      <c r="B39" s="598" t="s">
        <v>193</v>
      </c>
      <c r="C39" s="686">
        <v>-3211.3674147269899</v>
      </c>
      <c r="D39" s="752">
        <v>-3070.8543663842802</v>
      </c>
      <c r="E39" s="761">
        <f t="shared" si="1"/>
        <v>4.575698863510552</v>
      </c>
      <c r="F39" s="686">
        <v>-794.33255274074008</v>
      </c>
      <c r="G39" s="752">
        <v>-821.27764762605989</v>
      </c>
      <c r="H39" s="752">
        <v>-802.08347415359788</v>
      </c>
      <c r="I39" s="752">
        <v>-793.67374020659202</v>
      </c>
      <c r="J39" s="752">
        <v>-757.03730637451008</v>
      </c>
      <c r="K39" s="75"/>
      <c r="L39" s="75"/>
    </row>
    <row r="40" spans="1:12" s="77" customFormat="1" ht="18.649999999999999" customHeight="1">
      <c r="A40" s="50"/>
      <c r="B40" s="156" t="s">
        <v>194</v>
      </c>
      <c r="C40" s="686">
        <v>-1341.4256997547002</v>
      </c>
      <c r="D40" s="752">
        <v>-1283.9986894644298</v>
      </c>
      <c r="E40" s="761">
        <f t="shared" si="1"/>
        <v>4.4725131545285137</v>
      </c>
      <c r="F40" s="686">
        <v>-340.70217106946012</v>
      </c>
      <c r="G40" s="752">
        <v>-329.88572273899786</v>
      </c>
      <c r="H40" s="752">
        <v>-333.96510062485208</v>
      </c>
      <c r="I40" s="752">
        <v>-336.87270532138996</v>
      </c>
      <c r="J40" s="752">
        <v>-322.23147607089015</v>
      </c>
      <c r="K40" s="75"/>
      <c r="L40" s="75"/>
    </row>
    <row r="41" spans="1:12" s="77" customFormat="1" ht="18.649999999999999" customHeight="1">
      <c r="A41" s="50"/>
      <c r="B41" s="607" t="s">
        <v>195</v>
      </c>
      <c r="C41" s="688">
        <v>-696.51447366780189</v>
      </c>
      <c r="D41" s="753">
        <v>-654.6724115526531</v>
      </c>
      <c r="E41" s="759">
        <f t="shared" si="1"/>
        <v>6.3912975981245514</v>
      </c>
      <c r="F41" s="688">
        <v>-178.33162108461397</v>
      </c>
      <c r="G41" s="753">
        <v>-175.47945330685593</v>
      </c>
      <c r="H41" s="753">
        <v>-175.54866462467305</v>
      </c>
      <c r="I41" s="753">
        <v>-167.15473465165897</v>
      </c>
      <c r="J41" s="753">
        <v>-168.31208164251001</v>
      </c>
      <c r="K41" s="75"/>
      <c r="L41" s="75"/>
    </row>
    <row r="42" spans="1:12" s="77" customFormat="1" ht="18.649999999999999" customHeight="1">
      <c r="A42" s="50"/>
      <c r="B42" s="493" t="s">
        <v>80</v>
      </c>
      <c r="C42" s="685">
        <v>-5249.3075881494915</v>
      </c>
      <c r="D42" s="749">
        <v>-5009.5254674013631</v>
      </c>
      <c r="E42" s="760">
        <f t="shared" si="1"/>
        <v>4.7865236399828648</v>
      </c>
      <c r="F42" s="685">
        <v>-1313.3663448948141</v>
      </c>
      <c r="G42" s="749">
        <v>-1326.6428236719137</v>
      </c>
      <c r="H42" s="749">
        <v>-1311.597239403123</v>
      </c>
      <c r="I42" s="749">
        <v>-1297.7011801796409</v>
      </c>
      <c r="J42" s="749">
        <v>-1247.58086408791</v>
      </c>
      <c r="K42" s="75"/>
      <c r="L42" s="75"/>
    </row>
    <row r="43" spans="1:12" s="77" customFormat="1" ht="18.649999999999999" customHeight="1">
      <c r="A43" s="50"/>
      <c r="B43" s="493" t="s">
        <v>132</v>
      </c>
      <c r="C43" s="685">
        <v>-9.0799999999999983</v>
      </c>
      <c r="D43" s="749">
        <v>-49.732999999999997</v>
      </c>
      <c r="E43" s="760">
        <f t="shared" si="1"/>
        <v>-81.742504976574921</v>
      </c>
      <c r="F43" s="1002">
        <v>0</v>
      </c>
      <c r="G43" s="749">
        <v>-3.76</v>
      </c>
      <c r="H43" s="749">
        <v>-2.88</v>
      </c>
      <c r="I43" s="749">
        <v>-2.4399999999999995</v>
      </c>
      <c r="J43" s="749">
        <v>-15.12</v>
      </c>
      <c r="K43" s="75"/>
      <c r="L43" s="75"/>
    </row>
    <row r="44" spans="1:12" s="77" customFormat="1" ht="18.649999999999999" customHeight="1">
      <c r="A44" s="50"/>
      <c r="B44" s="601"/>
      <c r="C44" s="604"/>
      <c r="D44" s="754"/>
      <c r="E44" s="604"/>
      <c r="F44" s="604"/>
      <c r="G44" s="604"/>
      <c r="H44" s="604"/>
      <c r="I44" s="604"/>
      <c r="J44" s="604"/>
      <c r="K44" s="75"/>
      <c r="L44" s="75"/>
    </row>
    <row r="45" spans="1:12" s="77" customFormat="1" ht="18.649999999999999" customHeight="1">
      <c r="A45" s="50"/>
      <c r="B45" s="492" t="s">
        <v>336</v>
      </c>
      <c r="C45" s="440"/>
      <c r="D45" s="440"/>
      <c r="E45" s="440"/>
      <c r="F45" s="440"/>
      <c r="G45" s="440"/>
      <c r="H45" s="440"/>
      <c r="I45" s="440"/>
      <c r="J45" s="440"/>
      <c r="K45" s="75"/>
      <c r="L45" s="75"/>
    </row>
    <row r="46" spans="1:12" s="77" customFormat="1" ht="18.649999999999999" customHeight="1">
      <c r="A46" s="50"/>
      <c r="B46" s="156" t="s">
        <v>22</v>
      </c>
      <c r="C46" s="756">
        <v>0.14557890034608534</v>
      </c>
      <c r="D46" s="757">
        <v>8.958143933138582E-2</v>
      </c>
      <c r="E46" s="248">
        <f>+(C46-D46)*100</f>
        <v>5.5997461014699521</v>
      </c>
      <c r="F46" s="690">
        <v>0.14557890034608534</v>
      </c>
      <c r="G46" s="265">
        <v>0.13016751867054704</v>
      </c>
      <c r="H46" s="265">
        <v>0.11041592601151159</v>
      </c>
      <c r="I46" s="265">
        <v>9.3977639899391729E-2</v>
      </c>
      <c r="J46" s="265">
        <v>8.958143933138582E-2</v>
      </c>
      <c r="K46" s="75"/>
      <c r="L46" s="75"/>
    </row>
    <row r="47" spans="1:12" s="77" customFormat="1" ht="18.649999999999999" customHeight="1">
      <c r="A47" s="50"/>
      <c r="B47" s="156" t="s">
        <v>339</v>
      </c>
      <c r="C47" s="690">
        <v>0.17885834101412637</v>
      </c>
      <c r="D47" s="265">
        <v>0.11025320707584224</v>
      </c>
      <c r="E47" s="248">
        <f t="shared" ref="E47" si="2">+(C47-D47)*100</f>
        <v>6.8605133938284126</v>
      </c>
      <c r="F47" s="690">
        <v>0.17885834101412637</v>
      </c>
      <c r="G47" s="265">
        <v>0.16026274761941592</v>
      </c>
      <c r="H47" s="265">
        <v>0.13600970921733682</v>
      </c>
      <c r="I47" s="265">
        <v>0.11580906608456827</v>
      </c>
      <c r="J47" s="265">
        <v>0.11025320707584224</v>
      </c>
      <c r="K47" s="75"/>
      <c r="L47" s="75"/>
    </row>
    <row r="48" spans="1:12" s="77" customFormat="1" ht="18.649999999999999" customHeight="1">
      <c r="A48" s="50"/>
      <c r="B48" s="156" t="s">
        <v>338</v>
      </c>
      <c r="C48" s="690">
        <v>0.40644842823673444</v>
      </c>
      <c r="D48" s="265">
        <v>0.49918280788963637</v>
      </c>
      <c r="E48" s="248">
        <f>+(C48-D48)*100</f>
        <v>-9.2734379652901939</v>
      </c>
      <c r="F48" s="690">
        <v>0.40644842823673444</v>
      </c>
      <c r="G48" s="265">
        <v>0.42521054179164308</v>
      </c>
      <c r="H48" s="265">
        <v>0.45694662755618126</v>
      </c>
      <c r="I48" s="265">
        <v>0.48543687943558478</v>
      </c>
      <c r="J48" s="265">
        <v>0.49918280788963637</v>
      </c>
      <c r="K48" s="75"/>
      <c r="L48" s="75"/>
    </row>
    <row r="49" spans="1:12" s="77" customFormat="1" ht="18.649999999999999" customHeight="1">
      <c r="A49" s="50"/>
      <c r="B49" s="607" t="s">
        <v>337</v>
      </c>
      <c r="C49" s="691">
        <v>2.9446461731977218E-3</v>
      </c>
      <c r="D49" s="755">
        <v>2.7388565297891839E-3</v>
      </c>
      <c r="E49" s="612">
        <f>+(C49-D49)*100</f>
        <v>2.0578964340853788E-2</v>
      </c>
      <c r="F49" s="691">
        <v>2.9446461731977218E-3</v>
      </c>
      <c r="G49" s="755">
        <v>3.0730806924682474E-3</v>
      </c>
      <c r="H49" s="755">
        <v>2.7596755858848138E-3</v>
      </c>
      <c r="I49" s="755">
        <v>2.6390555361933653E-3</v>
      </c>
      <c r="J49" s="755">
        <v>2.7388565297891839E-3</v>
      </c>
      <c r="K49" s="75"/>
      <c r="L49" s="75"/>
    </row>
    <row r="50" spans="1:12">
      <c r="K50" s="65"/>
      <c r="L50" s="65"/>
    </row>
    <row r="51" spans="1:12" ht="13" customHeight="1">
      <c r="B51" s="1128" t="s">
        <v>427</v>
      </c>
      <c r="C51" s="1128"/>
      <c r="D51" s="1128"/>
      <c r="E51" s="1128"/>
      <c r="F51" s="1128"/>
      <c r="G51" s="1128"/>
      <c r="H51" s="1128"/>
      <c r="I51" s="1128"/>
      <c r="J51" s="1128"/>
      <c r="K51" s="65"/>
      <c r="L51" s="65"/>
    </row>
    <row r="52" spans="1:12">
      <c r="B52" s="66"/>
      <c r="C52" s="66"/>
      <c r="D52" s="66"/>
      <c r="E52" s="66"/>
      <c r="F52" s="66"/>
      <c r="G52" s="66"/>
      <c r="H52" s="66"/>
      <c r="I52" s="66"/>
      <c r="J52" s="66"/>
      <c r="K52" s="65"/>
      <c r="L52" s="65"/>
    </row>
    <row r="53" spans="1:12">
      <c r="B53" s="67"/>
      <c r="C53" s="67"/>
      <c r="D53" s="67"/>
      <c r="E53" s="67"/>
      <c r="F53" s="67"/>
      <c r="G53" s="67"/>
      <c r="H53" s="67"/>
      <c r="I53" s="67"/>
      <c r="J53" s="67"/>
      <c r="K53" s="65"/>
      <c r="L53" s="65"/>
    </row>
  </sheetData>
  <mergeCells count="10">
    <mergeCell ref="I5:I6"/>
    <mergeCell ref="J5:J6"/>
    <mergeCell ref="B51:J51"/>
    <mergeCell ref="B5:B6"/>
    <mergeCell ref="C5:C6"/>
    <mergeCell ref="D5:D6"/>
    <mergeCell ref="E5:E6"/>
    <mergeCell ref="F5:F6"/>
    <mergeCell ref="G5:G6"/>
    <mergeCell ref="H5:H6"/>
  </mergeCells>
  <phoneticPr fontId="104" type="noConversion"/>
  <pageMargins left="0.70866141732283472" right="0.70866141732283472" top="0.74803149606299213" bottom="0.74803149606299213" header="0.31496062992125984" footer="0.31496062992125984"/>
  <pageSetup paperSize="9" scale="4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codeName="Hoja31">
    <tabColor theme="8" tint="0.39997558519241921"/>
    <pageSetUpPr fitToPage="1"/>
  </sheetPr>
  <dimension ref="A1:K59"/>
  <sheetViews>
    <sheetView showGridLines="0" zoomScaleNormal="100" workbookViewId="0">
      <selection activeCell="G24" sqref="G24"/>
    </sheetView>
  </sheetViews>
  <sheetFormatPr baseColWidth="10" defaultColWidth="14.81640625" defaultRowHeight="14.5"/>
  <cols>
    <col min="1" max="1" customWidth="true" style="50" width="2.54296875" collapsed="false"/>
    <col min="2" max="2" customWidth="true" style="44" width="72.6328125" collapsed="false"/>
    <col min="3" max="7" customWidth="true" style="44" width="17.54296875" collapsed="false"/>
    <col min="8" max="8" customWidth="true" style="7" width="10.26953125" collapsed="false"/>
    <col min="9" max="9" customWidth="true" style="6" width="10.26953125" collapsed="false"/>
    <col min="10" max="10" customWidth="true" style="6" width="2.453125" collapsed="false"/>
    <col min="11" max="12" bestFit="true" customWidth="true" style="6" width="9.7265625" collapsed="false"/>
    <col min="13" max="13" bestFit="true" customWidth="true" style="6" width="9.1796875" collapsed="false"/>
    <col min="14" max="17" customWidth="true" style="6" width="12.54296875" collapsed="false"/>
    <col min="18" max="18" customWidth="true" style="6" width="0.54296875" collapsed="false"/>
    <col min="19" max="16384" style="6" width="14.81640625" collapsed="false"/>
  </cols>
  <sheetData>
    <row r="1" spans="1:11" s="19" customFormat="1" ht="49.5" customHeight="1">
      <c r="C1" s="238"/>
      <c r="D1" s="238"/>
      <c r="E1" s="238"/>
      <c r="F1" s="238"/>
      <c r="G1" s="238" t="s">
        <v>5</v>
      </c>
      <c r="H1" s="238"/>
      <c r="I1" s="238"/>
      <c r="J1" s="238"/>
    </row>
    <row r="2" spans="1:11" s="116" customFormat="1" ht="56.15" customHeight="1">
      <c r="A2" s="83"/>
      <c r="B2" s="335" t="s">
        <v>340</v>
      </c>
    </row>
    <row r="3" spans="1:11" ht="14.5" customHeight="1">
      <c r="A3" s="3"/>
      <c r="B3" s="244"/>
      <c r="C3" s="245"/>
      <c r="D3" s="245"/>
      <c r="E3" s="244"/>
      <c r="F3" s="244"/>
      <c r="G3" s="244"/>
    </row>
    <row r="4" spans="1:11" ht="3" customHeight="1">
      <c r="B4" s="377"/>
      <c r="C4" s="377"/>
      <c r="D4" s="377"/>
      <c r="E4" s="377"/>
      <c r="F4" s="377"/>
      <c r="G4" s="377"/>
      <c r="H4" s="50"/>
      <c r="I4" s="50"/>
      <c r="J4" s="50"/>
      <c r="K4" s="50"/>
    </row>
    <row r="5" spans="1:11" ht="18" customHeight="1">
      <c r="B5" s="554"/>
      <c r="C5" s="1132" t="s">
        <v>411</v>
      </c>
      <c r="D5" s="1108" t="s">
        <v>393</v>
      </c>
      <c r="E5" s="1132" t="s">
        <v>146</v>
      </c>
      <c r="F5" s="1132" t="s">
        <v>286</v>
      </c>
      <c r="G5" s="1132" t="s">
        <v>146</v>
      </c>
      <c r="H5" s="50"/>
      <c r="I5" s="50"/>
      <c r="J5" s="50"/>
      <c r="K5" s="50"/>
    </row>
    <row r="6" spans="1:11" ht="18" customHeight="1" thickBot="1">
      <c r="B6" s="473" t="s">
        <v>173</v>
      </c>
      <c r="C6" s="1133"/>
      <c r="D6" s="1127"/>
      <c r="E6" s="1133"/>
      <c r="F6" s="1133"/>
      <c r="G6" s="1133"/>
      <c r="H6" s="50"/>
      <c r="I6" s="50"/>
      <c r="J6" s="50"/>
      <c r="K6" s="50"/>
    </row>
    <row r="7" spans="1:11" ht="18.649999999999999" customHeight="1">
      <c r="B7" s="353" t="s">
        <v>341</v>
      </c>
      <c r="C7" s="375"/>
      <c r="D7" s="375"/>
      <c r="E7" s="375"/>
      <c r="F7" s="375"/>
      <c r="G7" s="375"/>
      <c r="H7" s="50"/>
      <c r="I7" s="50"/>
      <c r="J7" s="50"/>
      <c r="K7" s="50"/>
    </row>
    <row r="8" spans="1:11" ht="18.649999999999999" customHeight="1">
      <c r="B8" s="81" t="s">
        <v>342</v>
      </c>
      <c r="C8" s="249">
        <v>562423.0003989957</v>
      </c>
      <c r="D8" s="250">
        <v>566412.12275478058</v>
      </c>
      <c r="E8" s="251">
        <f>+((C8-D8)/D8)*100</f>
        <v>-0.70427912742819254</v>
      </c>
      <c r="F8" s="250">
        <v>555087.8714875459</v>
      </c>
      <c r="G8" s="251">
        <f>+((C8-F8)/F8)*100</f>
        <v>1.321435629964828</v>
      </c>
      <c r="H8" s="50"/>
      <c r="I8" s="50"/>
      <c r="J8" s="50"/>
      <c r="K8" s="50"/>
    </row>
    <row r="9" spans="1:11" ht="18.649999999999999" customHeight="1">
      <c r="B9" s="81" t="s">
        <v>226</v>
      </c>
      <c r="C9" s="249">
        <v>533566.12163685483</v>
      </c>
      <c r="D9" s="940">
        <v>537670.07713965874</v>
      </c>
      <c r="E9" s="251">
        <f t="shared" ref="E9:E10" si="0">+((C9-D9)/D9)*100</f>
        <v>-0.76328508453296517</v>
      </c>
      <c r="F9" s="940">
        <v>527435.17906165787</v>
      </c>
      <c r="G9" s="251">
        <f t="shared" ref="G9:G10" si="1">+((C9-F9)/F9)*100</f>
        <v>1.1624068356806083</v>
      </c>
      <c r="H9" s="50"/>
      <c r="I9" s="50"/>
      <c r="J9" s="50"/>
      <c r="K9" s="50"/>
    </row>
    <row r="10" spans="1:11" ht="18.649999999999999" customHeight="1">
      <c r="B10" s="190" t="s">
        <v>343</v>
      </c>
      <c r="C10" s="249">
        <v>28824.463669518005</v>
      </c>
      <c r="D10" s="940">
        <v>28709.246831947301</v>
      </c>
      <c r="E10" s="201">
        <f t="shared" si="0"/>
        <v>0.40132309372356062</v>
      </c>
      <c r="F10" s="940">
        <v>27620.559384198881</v>
      </c>
      <c r="G10" s="201">
        <f t="shared" si="1"/>
        <v>4.3587252110753827</v>
      </c>
      <c r="H10" s="50"/>
      <c r="I10" s="50"/>
      <c r="J10" s="50"/>
      <c r="K10" s="50"/>
    </row>
    <row r="11" spans="1:11" ht="18.5">
      <c r="B11" s="79"/>
      <c r="C11" s="252"/>
      <c r="D11" s="252"/>
      <c r="E11" s="253"/>
      <c r="F11" s="252"/>
      <c r="G11" s="253"/>
      <c r="H11" s="50"/>
      <c r="I11" s="50"/>
      <c r="J11" s="50"/>
      <c r="K11" s="50"/>
    </row>
    <row r="12" spans="1:11" s="7" customFormat="1" ht="18.649999999999999" customHeight="1">
      <c r="A12" s="50"/>
      <c r="B12" s="353" t="s">
        <v>344</v>
      </c>
      <c r="C12" s="375"/>
      <c r="D12" s="443"/>
      <c r="E12" s="819"/>
      <c r="F12" s="443"/>
      <c r="G12" s="819"/>
      <c r="H12" s="50"/>
      <c r="I12" s="50"/>
      <c r="J12" s="50"/>
      <c r="K12" s="50"/>
    </row>
    <row r="13" spans="1:11" s="7" customFormat="1" ht="18.649999999999999" customHeight="1">
      <c r="A13" s="50"/>
      <c r="B13" s="622" t="s">
        <v>345</v>
      </c>
      <c r="C13" s="812">
        <v>159566.74447617002</v>
      </c>
      <c r="D13" s="623">
        <v>161121.55429876997</v>
      </c>
      <c r="E13" s="624">
        <f t="shared" ref="E13:E24" si="2">+((C13-D13)/D13)*100</f>
        <v>-0.96499182208536227</v>
      </c>
      <c r="F13" s="623">
        <v>167884.35035685002</v>
      </c>
      <c r="G13" s="624">
        <f t="shared" ref="G13:G24" si="3">+((C13-F13)/F13)*100</f>
        <v>-4.9543664212896212</v>
      </c>
      <c r="H13" s="50"/>
      <c r="I13" s="50"/>
      <c r="J13" s="50"/>
      <c r="K13" s="50"/>
    </row>
    <row r="14" spans="1:11" s="7" customFormat="1" ht="18.649999999999999" customHeight="1">
      <c r="A14" s="50"/>
      <c r="B14" s="613" t="s">
        <v>431</v>
      </c>
      <c r="C14" s="813">
        <v>118712.12972759001</v>
      </c>
      <c r="D14" s="942">
        <v>120148.39562694998</v>
      </c>
      <c r="E14" s="615">
        <f t="shared" si="2"/>
        <v>-1.1954099693677465</v>
      </c>
      <c r="F14" s="942">
        <v>125679.75738066003</v>
      </c>
      <c r="G14" s="615">
        <f t="shared" si="3"/>
        <v>-5.5439537744860514</v>
      </c>
      <c r="H14" s="50"/>
      <c r="I14" s="50"/>
      <c r="J14" s="50"/>
      <c r="K14" s="50"/>
    </row>
    <row r="15" spans="1:11" s="7" customFormat="1" ht="18.649999999999999" customHeight="1">
      <c r="A15" s="50"/>
      <c r="B15" s="483" t="s">
        <v>430</v>
      </c>
      <c r="C15" s="814">
        <v>40854.614748580003</v>
      </c>
      <c r="D15" s="940">
        <v>40973.158671820005</v>
      </c>
      <c r="E15" s="251">
        <f t="shared" si="2"/>
        <v>-0.28932092882927474</v>
      </c>
      <c r="F15" s="940">
        <v>42204.592976190004</v>
      </c>
      <c r="G15" s="251">
        <f t="shared" si="3"/>
        <v>-3.198652403475613</v>
      </c>
      <c r="H15" s="50"/>
      <c r="I15" s="50"/>
      <c r="J15" s="50"/>
      <c r="K15" s="50"/>
    </row>
    <row r="16" spans="1:11" s="7" customFormat="1" ht="18.649999999999999" customHeight="1">
      <c r="A16" s="50"/>
      <c r="B16" s="625" t="s">
        <v>432</v>
      </c>
      <c r="C16" s="815">
        <v>18465.923329000001</v>
      </c>
      <c r="D16" s="943">
        <v>18318.276195710001</v>
      </c>
      <c r="E16" s="626">
        <f t="shared" si="2"/>
        <v>0.80600997447880973</v>
      </c>
      <c r="F16" s="943">
        <v>18013.60516286</v>
      </c>
      <c r="G16" s="626">
        <f t="shared" si="3"/>
        <v>2.5109807950747114</v>
      </c>
      <c r="H16" s="50"/>
      <c r="I16" s="50"/>
      <c r="J16" s="50"/>
      <c r="K16" s="50"/>
    </row>
    <row r="17" spans="1:11" s="7" customFormat="1" ht="18.649999999999999" customHeight="1">
      <c r="A17" s="50"/>
      <c r="B17" s="622" t="s">
        <v>433</v>
      </c>
      <c r="C17" s="812">
        <v>148171.01795321651</v>
      </c>
      <c r="D17" s="941">
        <v>146662.43792681512</v>
      </c>
      <c r="E17" s="624">
        <f t="shared" si="2"/>
        <v>1.028606947849978</v>
      </c>
      <c r="F17" s="941">
        <v>145367.28898915791</v>
      </c>
      <c r="G17" s="624">
        <f t="shared" si="3"/>
        <v>1.9287206795661636</v>
      </c>
      <c r="H17" s="50"/>
      <c r="I17" s="50"/>
      <c r="J17" s="50"/>
      <c r="K17" s="50"/>
    </row>
    <row r="18" spans="1:11" s="7" customFormat="1" ht="18.649999999999999" customHeight="1">
      <c r="A18" s="50"/>
      <c r="B18" s="622" t="s">
        <v>434</v>
      </c>
      <c r="C18" s="812">
        <v>16397.154178500001</v>
      </c>
      <c r="D18" s="941">
        <v>17600.465454430003</v>
      </c>
      <c r="E18" s="624">
        <f t="shared" si="2"/>
        <v>-6.8368150776781347</v>
      </c>
      <c r="F18" s="941">
        <v>18977.37933533001</v>
      </c>
      <c r="G18" s="624">
        <f t="shared" si="3"/>
        <v>-13.596319656352277</v>
      </c>
      <c r="H18" s="50"/>
      <c r="I18" s="50"/>
      <c r="J18" s="50"/>
      <c r="K18" s="50"/>
    </row>
    <row r="19" spans="1:11" s="7" customFormat="1" ht="18.649999999999999" customHeight="1">
      <c r="A19" s="50"/>
      <c r="B19" s="627" t="s">
        <v>348</v>
      </c>
      <c r="C19" s="790">
        <v>324134.91660788655</v>
      </c>
      <c r="D19" s="944">
        <v>325384.45768001513</v>
      </c>
      <c r="E19" s="629">
        <f t="shared" si="2"/>
        <v>-0.38401990096201183</v>
      </c>
      <c r="F19" s="944">
        <v>332229.01868133794</v>
      </c>
      <c r="G19" s="629">
        <f t="shared" si="3"/>
        <v>-2.4363019538684418</v>
      </c>
      <c r="H19" s="50"/>
      <c r="I19" s="50"/>
      <c r="J19" s="50"/>
      <c r="K19" s="50"/>
    </row>
    <row r="20" spans="1:11" s="7" customFormat="1" ht="18.649999999999999" customHeight="1">
      <c r="A20" s="50"/>
      <c r="B20" s="543" t="s">
        <v>349</v>
      </c>
      <c r="C20" s="813">
        <v>314628.68297696655</v>
      </c>
      <c r="D20" s="942">
        <v>316249.63146443508</v>
      </c>
      <c r="E20" s="615">
        <f t="shared" si="2"/>
        <v>-0.51255347870684198</v>
      </c>
      <c r="F20" s="942">
        <v>322694.15587887052</v>
      </c>
      <c r="G20" s="615">
        <f t="shared" si="3"/>
        <v>-2.4994170966428957</v>
      </c>
      <c r="H20" s="50"/>
      <c r="I20" s="50"/>
      <c r="J20" s="50"/>
      <c r="K20" s="50"/>
    </row>
    <row r="21" spans="1:11" s="7" customFormat="1" ht="18.649999999999999" customHeight="1">
      <c r="A21" s="50"/>
      <c r="B21" s="547" t="s">
        <v>350</v>
      </c>
      <c r="C21" s="815">
        <v>9506.2336309199363</v>
      </c>
      <c r="D21" s="943">
        <v>9134.8262155800821</v>
      </c>
      <c r="E21" s="626">
        <f t="shared" si="2"/>
        <v>4.065839968650887</v>
      </c>
      <c r="F21" s="943">
        <v>9534.8628024674326</v>
      </c>
      <c r="G21" s="626">
        <f t="shared" si="3"/>
        <v>-0.30025782374223192</v>
      </c>
      <c r="H21" s="50"/>
      <c r="I21" s="50"/>
      <c r="J21" s="50"/>
      <c r="K21" s="50"/>
    </row>
    <row r="22" spans="1:11" s="7" customFormat="1" ht="18.649999999999999" customHeight="1">
      <c r="A22" s="50"/>
      <c r="B22" s="539" t="s">
        <v>351</v>
      </c>
      <c r="C22" s="815">
        <v>-6805.8015483800227</v>
      </c>
      <c r="D22" s="943">
        <v>-6705.1423168799774</v>
      </c>
      <c r="E22" s="626">
        <f t="shared" si="2"/>
        <v>1.5012243848521893</v>
      </c>
      <c r="F22" s="943">
        <v>-6876.5026133599713</v>
      </c>
      <c r="G22" s="626">
        <f t="shared" si="3"/>
        <v>-1.0281544115549004</v>
      </c>
      <c r="H22" s="50"/>
      <c r="I22" s="50"/>
      <c r="J22" s="50"/>
      <c r="K22" s="50"/>
    </row>
    <row r="23" spans="1:11" s="7" customFormat="1" ht="18.649999999999999" customHeight="1">
      <c r="A23" s="50"/>
      <c r="B23" s="627" t="s">
        <v>352</v>
      </c>
      <c r="C23" s="790">
        <v>317329.1150595065</v>
      </c>
      <c r="D23" s="944">
        <v>318679.31536313519</v>
      </c>
      <c r="E23" s="629">
        <f t="shared" si="2"/>
        <v>-0.42368620696016551</v>
      </c>
      <c r="F23" s="944">
        <v>325352.51606797799</v>
      </c>
      <c r="G23" s="629">
        <f t="shared" si="3"/>
        <v>-2.4660639190493052</v>
      </c>
      <c r="H23" s="50"/>
      <c r="I23" s="50"/>
      <c r="J23" s="50"/>
      <c r="K23" s="50"/>
    </row>
    <row r="24" spans="1:11" s="7" customFormat="1" ht="18.649999999999999" customHeight="1">
      <c r="A24" s="50"/>
      <c r="B24" s="539" t="s">
        <v>254</v>
      </c>
      <c r="C24" s="815">
        <v>27738.570483969968</v>
      </c>
      <c r="D24" s="943">
        <v>27223.306309450025</v>
      </c>
      <c r="E24" s="626">
        <f t="shared" si="2"/>
        <v>1.8927317962883878</v>
      </c>
      <c r="F24" s="943">
        <v>27747.201873270038</v>
      </c>
      <c r="G24" s="1078">
        <f t="shared" si="3"/>
        <v>-3.1107242234701394E-2</v>
      </c>
      <c r="H24" s="50"/>
      <c r="I24" s="50"/>
      <c r="J24" s="50"/>
      <c r="K24" s="50"/>
    </row>
    <row r="25" spans="1:11" s="7" customFormat="1" ht="18.5">
      <c r="A25" s="50"/>
      <c r="B25" s="554"/>
      <c r="C25" s="614"/>
      <c r="D25" s="614"/>
      <c r="E25" s="615"/>
      <c r="F25" s="614"/>
      <c r="G25" s="615"/>
      <c r="H25" s="50"/>
      <c r="I25" s="50"/>
      <c r="J25" s="50"/>
      <c r="K25" s="50"/>
    </row>
    <row r="26" spans="1:11" s="7" customFormat="1" ht="18.649999999999999" customHeight="1">
      <c r="A26" s="50"/>
      <c r="B26" s="353" t="s">
        <v>353</v>
      </c>
      <c r="C26" s="375"/>
      <c r="D26" s="443"/>
      <c r="E26" s="819"/>
      <c r="F26" s="443"/>
      <c r="G26" s="819"/>
      <c r="H26" s="50"/>
      <c r="I26" s="50"/>
      <c r="J26" s="50"/>
      <c r="K26" s="50"/>
    </row>
    <row r="27" spans="1:11" s="7" customFormat="1" ht="18.649999999999999" customHeight="1">
      <c r="A27" s="50"/>
      <c r="B27" s="460" t="s">
        <v>354</v>
      </c>
      <c r="C27" s="816">
        <v>356464.70793584973</v>
      </c>
      <c r="D27" s="256">
        <v>355022.19553066994</v>
      </c>
      <c r="E27" s="172">
        <f t="shared" ref="E27:E38" si="4">+((C27-D27)/D27)*100</f>
        <v>0.40631611863691863</v>
      </c>
      <c r="F27" s="256">
        <v>355962.28725708014</v>
      </c>
      <c r="G27" s="172">
        <f t="shared" ref="G27:G38" si="5">+((C27-F27)/F27)*100</f>
        <v>0.14114435622971863</v>
      </c>
      <c r="H27" s="50"/>
      <c r="I27" s="50"/>
      <c r="J27" s="50"/>
      <c r="K27" s="50"/>
    </row>
    <row r="28" spans="1:11" s="7" customFormat="1" ht="18.649999999999999" customHeight="1">
      <c r="A28" s="50"/>
      <c r="B28" s="489" t="s">
        <v>261</v>
      </c>
      <c r="C28" s="816">
        <v>315098.31175083999</v>
      </c>
      <c r="D28" s="945">
        <v>320181.63666984002</v>
      </c>
      <c r="E28" s="172">
        <f t="shared" si="4"/>
        <v>-1.5876378707632692</v>
      </c>
      <c r="F28" s="945">
        <v>338332.73932515009</v>
      </c>
      <c r="G28" s="172">
        <f t="shared" si="5"/>
        <v>-6.8673305517681431</v>
      </c>
      <c r="H28" s="50"/>
      <c r="I28" s="50"/>
      <c r="J28" s="50"/>
      <c r="K28" s="50"/>
    </row>
    <row r="29" spans="1:11" s="7" customFormat="1" ht="18.649999999999999" customHeight="1">
      <c r="A29" s="50"/>
      <c r="B29" s="489" t="s">
        <v>355</v>
      </c>
      <c r="C29" s="816">
        <v>41366.396185009769</v>
      </c>
      <c r="D29" s="945">
        <v>34840.558860829922</v>
      </c>
      <c r="E29" s="172">
        <f t="shared" si="4"/>
        <v>18.730575907944544</v>
      </c>
      <c r="F29" s="945">
        <v>17629.547931930043</v>
      </c>
      <c r="G29" s="951">
        <f t="shared" si="5"/>
        <v>134.64241025765807</v>
      </c>
      <c r="H29" s="50"/>
      <c r="I29" s="50"/>
      <c r="J29" s="50"/>
      <c r="K29" s="50"/>
    </row>
    <row r="30" spans="1:11" s="7" customFormat="1" ht="18.649999999999999" customHeight="1">
      <c r="A30" s="50"/>
      <c r="B30" s="460" t="s">
        <v>234</v>
      </c>
      <c r="C30" s="816">
        <v>74538.494309577145</v>
      </c>
      <c r="D30" s="945">
        <v>73127.761126124271</v>
      </c>
      <c r="E30" s="172">
        <f t="shared" si="4"/>
        <v>1.9291349300572278</v>
      </c>
      <c r="F30" s="945">
        <v>68985.85635342609</v>
      </c>
      <c r="G30" s="172">
        <f t="shared" si="5"/>
        <v>8.0489512628559119</v>
      </c>
      <c r="H30" s="50"/>
      <c r="I30" s="50"/>
      <c r="J30" s="50"/>
      <c r="K30" s="50"/>
    </row>
    <row r="31" spans="1:11" s="7" customFormat="1" ht="18.649999999999999" customHeight="1">
      <c r="A31" s="50"/>
      <c r="B31" s="489" t="s">
        <v>356</v>
      </c>
      <c r="C31" s="816">
        <v>19979.71842995</v>
      </c>
      <c r="D31" s="945">
        <v>19150.152897409997</v>
      </c>
      <c r="E31" s="172">
        <f t="shared" si="4"/>
        <v>4.3319003090163326</v>
      </c>
      <c r="F31" s="945">
        <v>18309.92340028</v>
      </c>
      <c r="G31" s="172">
        <f t="shared" si="5"/>
        <v>9.1196177786547441</v>
      </c>
      <c r="H31" s="50"/>
      <c r="I31" s="50"/>
      <c r="J31" s="50"/>
      <c r="K31" s="50"/>
    </row>
    <row r="32" spans="1:11" s="7" customFormat="1" ht="18.649999999999999" customHeight="1">
      <c r="A32" s="50"/>
      <c r="B32" s="570" t="s">
        <v>262</v>
      </c>
      <c r="C32" s="817">
        <v>3196.08622741</v>
      </c>
      <c r="D32" s="946">
        <v>2263.1985749099999</v>
      </c>
      <c r="E32" s="631">
        <f t="shared" si="4"/>
        <v>41.21987627785149</v>
      </c>
      <c r="F32" s="946">
        <v>2622.9983220199997</v>
      </c>
      <c r="G32" s="631">
        <f t="shared" si="5"/>
        <v>21.84858070929527</v>
      </c>
      <c r="H32" s="50"/>
      <c r="I32" s="50"/>
      <c r="J32" s="50"/>
      <c r="K32" s="50"/>
    </row>
    <row r="33" spans="1:11" s="7" customFormat="1" ht="18.649999999999999" customHeight="1">
      <c r="A33" s="50"/>
      <c r="B33" s="474" t="s">
        <v>263</v>
      </c>
      <c r="C33" s="787">
        <v>434199.28847283684</v>
      </c>
      <c r="D33" s="947">
        <v>430413.15523170424</v>
      </c>
      <c r="E33" s="633">
        <f t="shared" si="4"/>
        <v>0.87965091101697668</v>
      </c>
      <c r="F33" s="947">
        <v>427571.14193252625</v>
      </c>
      <c r="G33" s="633">
        <f t="shared" si="5"/>
        <v>1.5501856627537673</v>
      </c>
      <c r="H33" s="50"/>
      <c r="I33" s="50"/>
      <c r="J33" s="50"/>
      <c r="K33" s="50"/>
    </row>
    <row r="34" spans="1:11" s="7" customFormat="1" ht="18.649999999999999" customHeight="1">
      <c r="A34" s="50"/>
      <c r="B34" s="562" t="s">
        <v>357</v>
      </c>
      <c r="C34" s="788">
        <v>110325.68019710555</v>
      </c>
      <c r="D34" s="948">
        <v>106503.61606883891</v>
      </c>
      <c r="E34" s="617">
        <f t="shared" si="4"/>
        <v>3.5886707600578047</v>
      </c>
      <c r="F34" s="948">
        <v>99115.465008481697</v>
      </c>
      <c r="G34" s="617">
        <f t="shared" si="5"/>
        <v>11.310258381640601</v>
      </c>
      <c r="H34" s="50"/>
      <c r="I34" s="50"/>
      <c r="J34" s="50"/>
      <c r="K34" s="50"/>
    </row>
    <row r="35" spans="1:11" s="7" customFormat="1" ht="18.649999999999999" customHeight="1">
      <c r="A35" s="50"/>
      <c r="B35" s="570" t="s">
        <v>264</v>
      </c>
      <c r="C35" s="817">
        <v>46005.86734913</v>
      </c>
      <c r="D35" s="946">
        <v>44305.649967210004</v>
      </c>
      <c r="E35" s="631">
        <f t="shared" si="4"/>
        <v>3.8374730608360412</v>
      </c>
      <c r="F35" s="946">
        <v>43312.25704669999</v>
      </c>
      <c r="G35" s="631">
        <f t="shared" si="5"/>
        <v>6.2190485698441318</v>
      </c>
      <c r="H35" s="50"/>
      <c r="I35" s="50"/>
      <c r="J35" s="50"/>
      <c r="K35" s="50"/>
    </row>
    <row r="36" spans="1:11" s="7" customFormat="1" ht="18.649999999999999" customHeight="1">
      <c r="A36" s="50"/>
      <c r="B36" s="474" t="s">
        <v>178</v>
      </c>
      <c r="C36" s="787">
        <v>156331.54754623555</v>
      </c>
      <c r="D36" s="947">
        <v>150809.26603604891</v>
      </c>
      <c r="E36" s="633">
        <f t="shared" si="4"/>
        <v>3.6617653910381187</v>
      </c>
      <c r="F36" s="947">
        <v>142427.72205518169</v>
      </c>
      <c r="G36" s="633">
        <f t="shared" si="5"/>
        <v>9.762021950801838</v>
      </c>
      <c r="H36" s="50"/>
      <c r="I36" s="50"/>
      <c r="J36" s="50"/>
      <c r="K36" s="50"/>
    </row>
    <row r="37" spans="1:11" s="7" customFormat="1" ht="18.649999999999999" customHeight="1">
      <c r="A37" s="50"/>
      <c r="B37" s="474" t="s">
        <v>265</v>
      </c>
      <c r="C37" s="787">
        <v>6099.8485017487692</v>
      </c>
      <c r="D37" s="947">
        <v>5315.8180645004195</v>
      </c>
      <c r="E37" s="633">
        <f t="shared" si="4"/>
        <v>14.749008106281622</v>
      </c>
      <c r="F37" s="947">
        <v>5646.868086890001</v>
      </c>
      <c r="G37" s="633">
        <f t="shared" si="5"/>
        <v>8.0217991263232431</v>
      </c>
      <c r="H37" s="50"/>
      <c r="I37" s="50"/>
      <c r="J37" s="50"/>
      <c r="K37" s="50"/>
    </row>
    <row r="38" spans="1:11" s="7" customFormat="1" ht="18.649999999999999" customHeight="1">
      <c r="A38" s="50"/>
      <c r="B38" s="627" t="s">
        <v>358</v>
      </c>
      <c r="C38" s="790">
        <v>596630.68452082109</v>
      </c>
      <c r="D38" s="944">
        <v>586538.23933225358</v>
      </c>
      <c r="E38" s="629">
        <f t="shared" si="4"/>
        <v>1.7206798315583458</v>
      </c>
      <c r="F38" s="944">
        <v>575645.73207459797</v>
      </c>
      <c r="G38" s="629">
        <f t="shared" si="5"/>
        <v>3.6454630473146072</v>
      </c>
      <c r="H38" s="50"/>
      <c r="I38" s="50"/>
      <c r="J38" s="50"/>
      <c r="K38" s="50"/>
    </row>
    <row r="39" spans="1:11" s="7" customFormat="1" ht="18.5">
      <c r="A39" s="50"/>
      <c r="B39" s="618"/>
      <c r="C39" s="619"/>
      <c r="D39" s="619"/>
      <c r="E39" s="619"/>
      <c r="F39" s="619"/>
      <c r="G39" s="619"/>
      <c r="H39" s="50"/>
      <c r="I39" s="50"/>
      <c r="J39" s="50"/>
      <c r="K39" s="50"/>
    </row>
    <row r="40" spans="1:11" s="7" customFormat="1" ht="18.649999999999999" customHeight="1">
      <c r="A40" s="50"/>
      <c r="B40" s="353" t="s">
        <v>359</v>
      </c>
      <c r="C40" s="375"/>
      <c r="D40" s="443"/>
      <c r="E40" s="375"/>
      <c r="F40" s="443"/>
      <c r="G40" s="375"/>
      <c r="H40" s="50"/>
      <c r="I40" s="50"/>
      <c r="J40" s="50"/>
      <c r="K40" s="50"/>
    </row>
    <row r="41" spans="1:11" s="7" customFormat="1" ht="18.649999999999999" customHeight="1">
      <c r="A41" s="50"/>
      <c r="B41" s="81" t="s">
        <v>360</v>
      </c>
      <c r="C41" s="818">
        <v>2.8308718268476977E-2</v>
      </c>
      <c r="D41" s="257">
        <v>2.7357765285163416E-2</v>
      </c>
      <c r="E41" s="274">
        <f>+(C41-D41)*100</f>
        <v>9.5095298331356048E-2</v>
      </c>
      <c r="F41" s="257">
        <v>2.8054610876735473E-2</v>
      </c>
      <c r="G41" s="274">
        <f>+(C41-F41)*100</f>
        <v>2.5410739174150376E-2</v>
      </c>
      <c r="H41" s="50"/>
      <c r="I41" s="50"/>
      <c r="J41" s="50"/>
      <c r="K41" s="50"/>
    </row>
    <row r="42" spans="1:11" s="7" customFormat="1" ht="18.649999999999999" customHeight="1">
      <c r="A42" s="50"/>
      <c r="B42" s="539" t="s">
        <v>361</v>
      </c>
      <c r="C42" s="634">
        <v>0.71477159943987512</v>
      </c>
      <c r="D42" s="950">
        <v>0.74423126450198163</v>
      </c>
      <c r="E42" s="864">
        <f>+(C42-D42)*100</f>
        <v>-2.945966506210651</v>
      </c>
      <c r="F42" s="950">
        <v>0.72516167132939913</v>
      </c>
      <c r="G42" s="864">
        <f>+(C42-F42)*100</f>
        <v>-1.0390071889524011</v>
      </c>
      <c r="H42" s="50"/>
      <c r="I42" s="50"/>
      <c r="J42" s="50"/>
      <c r="K42" s="50"/>
    </row>
    <row r="43" spans="1:11" s="7" customFormat="1" ht="18.5">
      <c r="A43" s="50"/>
      <c r="B43" s="618"/>
      <c r="C43" s="84"/>
      <c r="D43" s="84"/>
      <c r="E43" s="84"/>
      <c r="F43" s="84"/>
      <c r="G43" s="84"/>
      <c r="H43" s="50"/>
      <c r="I43" s="50"/>
      <c r="J43" s="50"/>
      <c r="K43" s="50"/>
    </row>
    <row r="44" spans="1:11" ht="18.649999999999999" customHeight="1">
      <c r="B44" s="353" t="s">
        <v>362</v>
      </c>
      <c r="C44" s="443"/>
      <c r="D44" s="443"/>
      <c r="E44" s="443"/>
      <c r="F44" s="443"/>
      <c r="G44" s="443"/>
      <c r="H44" s="50"/>
      <c r="I44" s="50"/>
      <c r="J44" s="50"/>
      <c r="K44" s="50"/>
    </row>
    <row r="45" spans="1:11" ht="18.649999999999999" customHeight="1">
      <c r="B45" s="229" t="s">
        <v>363</v>
      </c>
      <c r="C45" s="865">
        <v>18.203203999999999</v>
      </c>
      <c r="D45" s="258">
        <v>18.172253999999999</v>
      </c>
      <c r="E45" s="172">
        <f>+(C45-D45)</f>
        <v>3.0950000000000699E-2</v>
      </c>
      <c r="F45" s="258">
        <v>18.312142000000001</v>
      </c>
      <c r="G45" s="172">
        <f>+(C45-F45)</f>
        <v>-0.10893800000000198</v>
      </c>
      <c r="H45" s="50"/>
      <c r="I45" s="50"/>
      <c r="J45" s="50"/>
      <c r="K45" s="50"/>
    </row>
    <row r="46" spans="1:11" ht="18.649999999999999" customHeight="1">
      <c r="B46" s="229" t="s">
        <v>364</v>
      </c>
      <c r="C46" s="818">
        <v>0.7147</v>
      </c>
      <c r="D46" s="949">
        <v>0.71350000000000002</v>
      </c>
      <c r="E46" s="172">
        <f>+(C46-D46)*100</f>
        <v>0.11999999999999789</v>
      </c>
      <c r="F46" s="949">
        <v>0.70399999999999996</v>
      </c>
      <c r="G46" s="172">
        <f>+(C46-F46)*100</f>
        <v>1.0700000000000043</v>
      </c>
      <c r="H46" s="50"/>
      <c r="I46" s="50"/>
      <c r="J46" s="50"/>
      <c r="K46" s="50"/>
    </row>
    <row r="47" spans="1:11" ht="18.649999999999999" customHeight="1">
      <c r="B47" s="229" t="s">
        <v>119</v>
      </c>
      <c r="C47" s="816">
        <v>40600</v>
      </c>
      <c r="D47" s="945">
        <v>40436</v>
      </c>
      <c r="E47" s="256">
        <f>+C47-D47</f>
        <v>164</v>
      </c>
      <c r="F47" s="945">
        <v>40221</v>
      </c>
      <c r="G47" s="256">
        <f>+C47-F47</f>
        <v>379</v>
      </c>
      <c r="H47" s="50"/>
      <c r="I47" s="50"/>
      <c r="J47" s="50"/>
      <c r="K47" s="50"/>
    </row>
    <row r="48" spans="1:11" ht="18.649999999999999" customHeight="1">
      <c r="B48" s="229" t="s">
        <v>365</v>
      </c>
      <c r="C48" s="816">
        <v>3876</v>
      </c>
      <c r="D48" s="945">
        <v>3882</v>
      </c>
      <c r="E48" s="256">
        <f t="shared" ref="E48:E50" si="6">+C48-D48</f>
        <v>-6</v>
      </c>
      <c r="F48" s="945">
        <v>4081</v>
      </c>
      <c r="G48" s="256">
        <f t="shared" ref="G48:G50" si="7">+C48-F48</f>
        <v>-205</v>
      </c>
      <c r="H48" s="50"/>
      <c r="I48" s="50"/>
      <c r="J48" s="50"/>
      <c r="K48" s="50"/>
    </row>
    <row r="49" spans="1:11" ht="18.649999999999999" customHeight="1">
      <c r="B49" s="460" t="s">
        <v>366</v>
      </c>
      <c r="C49" s="816">
        <v>3618</v>
      </c>
      <c r="D49" s="945">
        <v>3622</v>
      </c>
      <c r="E49" s="256">
        <f t="shared" si="6"/>
        <v>-4</v>
      </c>
      <c r="F49" s="945">
        <v>3818</v>
      </c>
      <c r="G49" s="256">
        <f t="shared" si="7"/>
        <v>-200</v>
      </c>
      <c r="H49" s="50"/>
      <c r="I49" s="50"/>
      <c r="J49" s="50"/>
      <c r="K49" s="50"/>
    </row>
    <row r="50" spans="1:11" ht="18.649999999999999" customHeight="1">
      <c r="B50" s="476" t="s">
        <v>122</v>
      </c>
      <c r="C50" s="817">
        <v>11335</v>
      </c>
      <c r="D50" s="946">
        <v>11345</v>
      </c>
      <c r="E50" s="630">
        <f t="shared" si="6"/>
        <v>-10</v>
      </c>
      <c r="F50" s="946">
        <v>11608</v>
      </c>
      <c r="G50" s="630">
        <f t="shared" si="7"/>
        <v>-273</v>
      </c>
      <c r="H50" s="50"/>
      <c r="I50" s="50"/>
      <c r="J50" s="50"/>
      <c r="K50" s="50"/>
    </row>
    <row r="51" spans="1:11">
      <c r="B51" s="620"/>
      <c r="C51" s="620"/>
      <c r="D51" s="620"/>
      <c r="E51" s="50"/>
      <c r="F51" s="621"/>
      <c r="G51" s="50"/>
      <c r="H51" s="50"/>
      <c r="I51" s="50"/>
      <c r="J51" s="50"/>
      <c r="K51" s="50"/>
    </row>
    <row r="52" spans="1:11" s="7" customFormat="1" ht="32" customHeight="1">
      <c r="A52" s="50"/>
      <c r="B52" s="1131" t="s">
        <v>428</v>
      </c>
      <c r="C52" s="1131"/>
      <c r="D52" s="1131"/>
      <c r="E52" s="1131"/>
      <c r="F52" s="1131"/>
      <c r="G52" s="1131"/>
      <c r="H52" s="50"/>
      <c r="I52" s="50"/>
      <c r="J52" s="50"/>
      <c r="K52" s="50"/>
    </row>
    <row r="53" spans="1:11" s="7" customFormat="1" ht="34.5" customHeight="1">
      <c r="A53" s="50"/>
      <c r="B53" s="1131" t="s">
        <v>429</v>
      </c>
      <c r="C53" s="1131"/>
      <c r="D53" s="1131"/>
      <c r="E53" s="1131"/>
      <c r="F53" s="1131"/>
      <c r="G53" s="1131"/>
      <c r="H53" s="50"/>
      <c r="I53" s="50"/>
      <c r="J53" s="50"/>
      <c r="K53" s="50"/>
    </row>
    <row r="54" spans="1:11" s="7" customFormat="1">
      <c r="A54" s="50"/>
      <c r="B54" s="50"/>
      <c r="C54" s="50"/>
      <c r="D54" s="50"/>
      <c r="E54" s="50"/>
      <c r="F54" s="50"/>
      <c r="G54" s="50"/>
      <c r="H54" s="50"/>
      <c r="I54" s="50"/>
      <c r="J54" s="50"/>
      <c r="K54" s="50"/>
    </row>
    <row r="55" spans="1:11" s="7" customFormat="1">
      <c r="A55" s="50"/>
      <c r="B55" s="50"/>
      <c r="C55" s="50"/>
      <c r="D55" s="50"/>
      <c r="E55" s="50"/>
      <c r="F55" s="50"/>
      <c r="G55" s="50"/>
      <c r="H55" s="50"/>
      <c r="I55" s="50"/>
      <c r="J55" s="50"/>
      <c r="K55" s="50"/>
    </row>
    <row r="56" spans="1:11" s="7" customFormat="1">
      <c r="A56" s="50"/>
      <c r="B56" s="50"/>
      <c r="C56" s="50"/>
      <c r="D56" s="50"/>
      <c r="E56" s="50"/>
      <c r="F56" s="50"/>
      <c r="G56" s="50"/>
      <c r="H56" s="50"/>
      <c r="I56" s="50"/>
      <c r="J56" s="50"/>
      <c r="K56" s="50"/>
    </row>
    <row r="57" spans="1:11" s="7" customFormat="1">
      <c r="A57" s="50"/>
      <c r="B57" s="50"/>
      <c r="C57" s="50"/>
      <c r="D57" s="50"/>
      <c r="E57" s="50"/>
      <c r="F57" s="50"/>
      <c r="G57" s="50"/>
      <c r="H57" s="50"/>
      <c r="I57" s="50"/>
      <c r="J57" s="50"/>
      <c r="K57" s="50"/>
    </row>
    <row r="58" spans="1:11" s="7" customFormat="1">
      <c r="A58" s="50"/>
      <c r="B58" s="44"/>
      <c r="C58" s="44"/>
      <c r="D58" s="44"/>
      <c r="E58" s="44"/>
      <c r="F58" s="44"/>
      <c r="G58" s="44"/>
      <c r="I58" s="6"/>
    </row>
    <row r="59" spans="1:11" s="44" customFormat="1">
      <c r="A59" s="50"/>
      <c r="H59" s="7"/>
      <c r="I59" s="6"/>
    </row>
  </sheetData>
  <mergeCells count="7">
    <mergeCell ref="B52:G52"/>
    <mergeCell ref="B53:G53"/>
    <mergeCell ref="G5:G6"/>
    <mergeCell ref="C5:C6"/>
    <mergeCell ref="D5:D6"/>
    <mergeCell ref="E5:E6"/>
    <mergeCell ref="F5:F6"/>
  </mergeCells>
  <phoneticPr fontId="104" type="noConversion"/>
  <pageMargins left="0.70866141732283472" right="0.70866141732283472" top="0.74803149606299213" bottom="0.74803149606299213" header="0.31496062992125984" footer="0.31496062992125984"/>
  <pageSetup paperSize="9" scale="41" orientation="portrait" r:id="rId1"/>
  <ignoredErrors>
    <ignoredError sqref="B51:I51 B46:B50 E46 H47:I47 H48:I50 G46:I46"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sheetPr codeName="Hoja33">
    <tabColor theme="8" tint="0.39997558519241921"/>
  </sheetPr>
  <dimension ref="A1:N33"/>
  <sheetViews>
    <sheetView showGridLines="0" zoomScaleNormal="100" workbookViewId="0">
      <selection activeCell="C8" sqref="C8:J8"/>
    </sheetView>
  </sheetViews>
  <sheetFormatPr baseColWidth="10" defaultColWidth="11.453125" defaultRowHeight="12.5"/>
  <cols>
    <col min="1" max="1" customWidth="true" style="50" width="2.54296875" collapsed="false"/>
    <col min="2" max="2" customWidth="true" style="44" width="115.54296875" collapsed="false"/>
    <col min="3" max="6" customWidth="true" style="44" width="17.54296875" collapsed="false"/>
    <col min="7" max="9" customWidth="true" style="47" width="17.54296875" collapsed="false"/>
    <col min="10" max="10" customWidth="true" style="44" width="17.54296875" collapsed="false"/>
    <col min="11" max="16384" style="44" width="11.453125" collapsed="false"/>
  </cols>
  <sheetData>
    <row r="1" spans="1:14" s="19" customFormat="1" ht="49.5" customHeight="1">
      <c r="C1" s="238"/>
      <c r="D1" s="238"/>
      <c r="E1" s="238"/>
      <c r="F1" s="238"/>
      <c r="G1" s="238" t="s">
        <v>5</v>
      </c>
      <c r="H1" s="238"/>
      <c r="I1" s="238"/>
      <c r="J1" s="238"/>
    </row>
    <row r="2" spans="1:14" s="116" customFormat="1" ht="56.15" customHeight="1">
      <c r="A2" s="83"/>
      <c r="B2" s="335" t="s">
        <v>367</v>
      </c>
    </row>
    <row r="3" spans="1:14" s="194" customFormat="1" ht="14.5" customHeight="1">
      <c r="A3" s="3"/>
      <c r="B3" s="259"/>
      <c r="C3" s="121"/>
      <c r="D3" s="121"/>
      <c r="E3" s="121"/>
    </row>
    <row r="4" spans="1:14" ht="3" customHeight="1">
      <c r="B4" s="444"/>
      <c r="C4" s="444"/>
      <c r="D4" s="444"/>
      <c r="E4" s="444"/>
      <c r="F4" s="444"/>
      <c r="G4" s="444"/>
      <c r="H4" s="444"/>
      <c r="I4" s="444"/>
      <c r="J4" s="444"/>
      <c r="K4" s="68"/>
      <c r="L4" s="68"/>
      <c r="M4" s="68"/>
      <c r="N4" s="68"/>
    </row>
    <row r="5" spans="1:14" ht="28" customHeight="1">
      <c r="B5" s="260"/>
      <c r="C5" s="1134" t="s">
        <v>31</v>
      </c>
      <c r="D5" s="1134"/>
      <c r="E5" s="1134"/>
      <c r="F5" s="1134"/>
      <c r="G5" s="1134"/>
      <c r="H5" s="1134"/>
      <c r="I5" s="1134"/>
      <c r="J5" s="1134"/>
      <c r="K5" s="68"/>
      <c r="L5" s="68"/>
      <c r="M5" s="68"/>
      <c r="N5" s="68"/>
    </row>
    <row r="6" spans="1:14" ht="18" customHeight="1">
      <c r="B6" s="260"/>
      <c r="C6" s="1135">
        <v>2023</v>
      </c>
      <c r="D6" s="1135">
        <v>2022</v>
      </c>
      <c r="E6" s="1135" t="s">
        <v>146</v>
      </c>
      <c r="F6" s="1135" t="s">
        <v>407</v>
      </c>
      <c r="G6" s="1135" t="s">
        <v>70</v>
      </c>
      <c r="H6" s="1135" t="s">
        <v>34</v>
      </c>
      <c r="I6" s="1135" t="s">
        <v>71</v>
      </c>
      <c r="J6" s="1135" t="s">
        <v>72</v>
      </c>
      <c r="K6" s="68"/>
      <c r="L6" s="68"/>
      <c r="M6" s="68"/>
      <c r="N6" s="68"/>
    </row>
    <row r="7" spans="1:14" ht="18" customHeight="1" thickBot="1">
      <c r="B7" s="494" t="s">
        <v>173</v>
      </c>
      <c r="C7" s="1136"/>
      <c r="D7" s="1136"/>
      <c r="E7" s="1136"/>
      <c r="F7" s="1136"/>
      <c r="G7" s="1136"/>
      <c r="H7" s="1136"/>
      <c r="I7" s="1136"/>
      <c r="J7" s="1136"/>
      <c r="K7" s="68"/>
      <c r="L7" s="68"/>
      <c r="M7" s="68"/>
      <c r="N7" s="68"/>
    </row>
    <row r="8" spans="1:14" ht="18.649999999999999" customHeight="1">
      <c r="B8" s="636" t="s">
        <v>368</v>
      </c>
      <c r="C8" s="692">
        <v>164.95970257475093</v>
      </c>
      <c r="D8" s="762">
        <v>51.21535643108723</v>
      </c>
      <c r="E8" s="875">
        <f t="shared" ref="E8:E26" si="0">+((C8-D8)/D8)*100</f>
        <v>222.09031444838678</v>
      </c>
      <c r="F8" s="692">
        <v>59.911736709996603</v>
      </c>
      <c r="G8" s="762">
        <v>39.156172189999623</v>
      </c>
      <c r="H8" s="762">
        <v>38.102563514754706</v>
      </c>
      <c r="I8" s="762">
        <v>27.789230159999999</v>
      </c>
      <c r="J8" s="762">
        <v>18.317759862705287</v>
      </c>
      <c r="K8" s="68"/>
      <c r="L8" s="68"/>
      <c r="M8" s="68"/>
      <c r="N8" s="68"/>
    </row>
    <row r="9" spans="1:14" ht="18.649999999999999" customHeight="1">
      <c r="B9" s="635" t="s">
        <v>328</v>
      </c>
      <c r="C9" s="693">
        <v>250.00526415000002</v>
      </c>
      <c r="D9" s="763">
        <v>154.87030271999998</v>
      </c>
      <c r="E9" s="866">
        <f t="shared" si="0"/>
        <v>61.428795423742841</v>
      </c>
      <c r="F9" s="693">
        <v>24.251053990000003</v>
      </c>
      <c r="G9" s="763">
        <v>86.98060375999998</v>
      </c>
      <c r="H9" s="763">
        <v>52.363606400000037</v>
      </c>
      <c r="I9" s="763">
        <v>86.41</v>
      </c>
      <c r="J9" s="763">
        <v>8.7603516799999852</v>
      </c>
      <c r="K9" s="68"/>
      <c r="L9" s="68"/>
      <c r="M9" s="68"/>
      <c r="N9" s="68"/>
    </row>
    <row r="10" spans="1:14" ht="18.649999999999999" customHeight="1">
      <c r="B10" s="495" t="s">
        <v>369</v>
      </c>
      <c r="C10" s="694">
        <v>151.91236034174455</v>
      </c>
      <c r="D10" s="764">
        <v>147.41044383284893</v>
      </c>
      <c r="E10" s="867">
        <f t="shared" si="0"/>
        <v>3.0540010543624807</v>
      </c>
      <c r="F10" s="694">
        <v>55.90941750530402</v>
      </c>
      <c r="G10" s="764">
        <v>31.636624299294922</v>
      </c>
      <c r="H10" s="764">
        <v>34.7363185371456</v>
      </c>
      <c r="I10" s="764">
        <v>29.630000000000003</v>
      </c>
      <c r="J10" s="764">
        <v>47.157976556935552</v>
      </c>
      <c r="K10" s="68"/>
      <c r="L10" s="68"/>
      <c r="M10" s="68"/>
      <c r="N10" s="68"/>
    </row>
    <row r="11" spans="1:14" ht="18.649999999999999" customHeight="1">
      <c r="B11" s="495" t="s">
        <v>129</v>
      </c>
      <c r="C11" s="694">
        <v>8.6616776552503865</v>
      </c>
      <c r="D11" s="764">
        <v>15.910112525223589</v>
      </c>
      <c r="E11" s="867">
        <f t="shared" si="0"/>
        <v>-45.558665021895173</v>
      </c>
      <c r="F11" s="694">
        <v>5.8434670800000852</v>
      </c>
      <c r="G11" s="764">
        <v>8.4760230299999542</v>
      </c>
      <c r="H11" s="764">
        <v>-10.837812454749653</v>
      </c>
      <c r="I11" s="764">
        <v>5.18</v>
      </c>
      <c r="J11" s="764">
        <v>-3.6600000000000037</v>
      </c>
      <c r="K11" s="68"/>
      <c r="L11" s="68"/>
      <c r="M11" s="68"/>
      <c r="N11" s="68"/>
    </row>
    <row r="12" spans="1:14" ht="18.649999999999999" customHeight="1">
      <c r="B12" s="495" t="s">
        <v>130</v>
      </c>
      <c r="C12" s="694">
        <v>1106.8283041300224</v>
      </c>
      <c r="D12" s="764">
        <v>923.9056487624149</v>
      </c>
      <c r="E12" s="867">
        <f t="shared" si="0"/>
        <v>19.798845868367085</v>
      </c>
      <c r="F12" s="694">
        <v>317.77539429668275</v>
      </c>
      <c r="G12" s="764">
        <v>294.12171492751111</v>
      </c>
      <c r="H12" s="764">
        <v>253.88042506582852</v>
      </c>
      <c r="I12" s="764">
        <v>241.05076984000002</v>
      </c>
      <c r="J12" s="764">
        <v>273.97704600195732</v>
      </c>
      <c r="K12" s="68"/>
      <c r="L12" s="68"/>
      <c r="M12" s="68"/>
      <c r="N12" s="68"/>
    </row>
    <row r="13" spans="1:14" ht="18.649999999999999" customHeight="1">
      <c r="B13" s="637" t="s">
        <v>131</v>
      </c>
      <c r="C13" s="695">
        <v>2.1006364600000431</v>
      </c>
      <c r="D13" s="765">
        <v>-0.23005771000000008</v>
      </c>
      <c r="E13" s="872">
        <f t="shared" si="0"/>
        <v>-1013.0910935347667</v>
      </c>
      <c r="F13" s="695">
        <v>0.5195572000000972</v>
      </c>
      <c r="G13" s="765">
        <v>0.52880203999989916</v>
      </c>
      <c r="H13" s="765">
        <v>1.0822772200000468</v>
      </c>
      <c r="I13" s="765">
        <v>-0.03</v>
      </c>
      <c r="J13" s="765">
        <v>-0.60782757000000009</v>
      </c>
      <c r="K13" s="68"/>
      <c r="L13" s="68"/>
      <c r="M13" s="68"/>
      <c r="N13" s="68"/>
    </row>
    <row r="14" spans="1:14" ht="18.649999999999999" customHeight="1">
      <c r="B14" s="638" t="s">
        <v>79</v>
      </c>
      <c r="C14" s="696">
        <v>1684.4679453117683</v>
      </c>
      <c r="D14" s="766">
        <v>1293.0798065615747</v>
      </c>
      <c r="E14" s="869">
        <f t="shared" si="0"/>
        <v>30.267902782499771</v>
      </c>
      <c r="F14" s="696">
        <v>464.21062678198359</v>
      </c>
      <c r="G14" s="766">
        <v>460.89994024680539</v>
      </c>
      <c r="H14" s="766">
        <v>369.32737828297928</v>
      </c>
      <c r="I14" s="766">
        <v>390.03000000000003</v>
      </c>
      <c r="J14" s="766">
        <v>343.94330653159818</v>
      </c>
      <c r="K14" s="68"/>
      <c r="L14" s="68"/>
      <c r="M14" s="68"/>
      <c r="N14" s="68"/>
    </row>
    <row r="15" spans="1:14" ht="18.649999999999999" customHeight="1">
      <c r="B15" s="635" t="s">
        <v>80</v>
      </c>
      <c r="C15" s="697">
        <v>-150.57237959222124</v>
      </c>
      <c r="D15" s="767">
        <v>-111.43514912348198</v>
      </c>
      <c r="E15" s="870">
        <f t="shared" si="0"/>
        <v>35.121082330469228</v>
      </c>
      <c r="F15" s="697">
        <v>-42.80737619042884</v>
      </c>
      <c r="G15" s="767">
        <v>-37.521341903930761</v>
      </c>
      <c r="H15" s="767">
        <v>-36.885150717861634</v>
      </c>
      <c r="I15" s="767">
        <v>-33.358510780000003</v>
      </c>
      <c r="J15" s="767">
        <v>-16.421952474093047</v>
      </c>
      <c r="K15" s="68"/>
      <c r="L15" s="68"/>
      <c r="M15" s="68"/>
      <c r="N15" s="68"/>
    </row>
    <row r="16" spans="1:14" ht="18.649999999999999" customHeight="1">
      <c r="B16" s="637" t="s">
        <v>132</v>
      </c>
      <c r="C16" s="695">
        <v>-9.6302000000000003</v>
      </c>
      <c r="D16" s="765">
        <v>-14.711340721399981</v>
      </c>
      <c r="E16" s="868">
        <f t="shared" si="0"/>
        <v>-34.538937120861149</v>
      </c>
      <c r="F16" s="1003">
        <v>0</v>
      </c>
      <c r="G16" s="765">
        <v>-3.2100689999999998</v>
      </c>
      <c r="H16" s="765">
        <v>-3.9801310000000005</v>
      </c>
      <c r="I16" s="765">
        <v>-2.44</v>
      </c>
      <c r="J16" s="765">
        <v>-6.0030246916999861</v>
      </c>
      <c r="K16" s="68"/>
      <c r="L16" s="68"/>
      <c r="M16" s="68"/>
      <c r="N16" s="68"/>
    </row>
    <row r="17" spans="1:14" s="49" customFormat="1" ht="18.649999999999999" customHeight="1">
      <c r="A17" s="50"/>
      <c r="B17" s="638" t="s">
        <v>81</v>
      </c>
      <c r="C17" s="696">
        <v>1524.2653657195469</v>
      </c>
      <c r="D17" s="766">
        <v>1166.9343167166924</v>
      </c>
      <c r="E17" s="869">
        <f t="shared" si="0"/>
        <v>30.6213506522156</v>
      </c>
      <c r="F17" s="696">
        <v>421.40325059155475</v>
      </c>
      <c r="G17" s="766">
        <v>420.16852934287454</v>
      </c>
      <c r="H17" s="766">
        <v>328.46209656511763</v>
      </c>
      <c r="I17" s="766">
        <v>354.23148922000001</v>
      </c>
      <c r="J17" s="766">
        <v>321.51932936580465</v>
      </c>
      <c r="K17" s="68"/>
      <c r="L17" s="68"/>
      <c r="M17" s="68"/>
      <c r="N17" s="68"/>
    </row>
    <row r="18" spans="1:14" ht="18.649999999999999" customHeight="1">
      <c r="B18" s="638" t="s">
        <v>82</v>
      </c>
      <c r="C18" s="696">
        <v>1533.895565719547</v>
      </c>
      <c r="D18" s="766">
        <v>1181.6446574380927</v>
      </c>
      <c r="E18" s="869">
        <f t="shared" si="0"/>
        <v>29.810223070374182</v>
      </c>
      <c r="F18" s="696">
        <v>421.40325059155475</v>
      </c>
      <c r="G18" s="766">
        <v>423.37859834287462</v>
      </c>
      <c r="H18" s="766">
        <v>332.44222756511766</v>
      </c>
      <c r="I18" s="766">
        <v>356.67148922000001</v>
      </c>
      <c r="J18" s="766">
        <v>327.52135405750505</v>
      </c>
      <c r="K18" s="68"/>
      <c r="L18" s="68"/>
      <c r="M18" s="68"/>
      <c r="N18" s="68"/>
    </row>
    <row r="19" spans="1:14" ht="18.649999999999999" customHeight="1">
      <c r="B19" s="635" t="s">
        <v>329</v>
      </c>
      <c r="C19" s="697">
        <v>0</v>
      </c>
      <c r="D19" s="952">
        <v>2.4270999999997933E-4</v>
      </c>
      <c r="E19" s="768"/>
      <c r="F19" s="697">
        <v>0.35941663000000007</v>
      </c>
      <c r="G19" s="767">
        <v>-2.1896160000000331E-2</v>
      </c>
      <c r="H19" s="767">
        <v>-0.33752046999999974</v>
      </c>
      <c r="I19" s="768">
        <v>0</v>
      </c>
      <c r="J19" s="952">
        <v>2.4270999999997933E-4</v>
      </c>
      <c r="K19" s="68"/>
      <c r="L19" s="68"/>
      <c r="M19" s="68"/>
      <c r="N19" s="68"/>
    </row>
    <row r="20" spans="1:14" s="50" customFormat="1" ht="18.649999999999999" customHeight="1">
      <c r="B20" s="635" t="s">
        <v>134</v>
      </c>
      <c r="C20" s="697">
        <v>-3.2360000000000002</v>
      </c>
      <c r="D20" s="768">
        <v>0</v>
      </c>
      <c r="E20" s="768"/>
      <c r="F20" s="697">
        <v>-3.2360000000000002</v>
      </c>
      <c r="G20" s="768">
        <v>0</v>
      </c>
      <c r="H20" s="768">
        <v>0</v>
      </c>
      <c r="I20" s="768">
        <v>0</v>
      </c>
      <c r="J20" s="768">
        <v>0</v>
      </c>
      <c r="K20" s="68"/>
      <c r="L20" s="68"/>
      <c r="M20" s="68"/>
      <c r="N20" s="68"/>
    </row>
    <row r="21" spans="1:14" ht="18.649999999999999" customHeight="1">
      <c r="B21" s="637" t="s">
        <v>330</v>
      </c>
      <c r="C21" s="695">
        <v>1.5573148699999999</v>
      </c>
      <c r="D21" s="953">
        <v>0.76</v>
      </c>
      <c r="E21" s="874"/>
      <c r="F21" s="695">
        <v>-3.4426851300000001</v>
      </c>
      <c r="G21" s="765">
        <v>5</v>
      </c>
      <c r="H21" s="874">
        <v>0</v>
      </c>
      <c r="I21" s="874">
        <v>0</v>
      </c>
      <c r="J21" s="765">
        <v>0.79</v>
      </c>
      <c r="K21" s="68"/>
      <c r="L21" s="68"/>
      <c r="M21" s="68"/>
      <c r="N21" s="68"/>
    </row>
    <row r="22" spans="1:14" ht="18.649999999999999" customHeight="1">
      <c r="B22" s="638" t="s">
        <v>136</v>
      </c>
      <c r="C22" s="696">
        <v>1522.5866805895469</v>
      </c>
      <c r="D22" s="766">
        <v>1167.6935594266922</v>
      </c>
      <c r="E22" s="869">
        <f t="shared" si="0"/>
        <v>30.392658955582331</v>
      </c>
      <c r="F22" s="696">
        <v>415.08398209155479</v>
      </c>
      <c r="G22" s="766">
        <v>425.14663318287455</v>
      </c>
      <c r="H22" s="766">
        <v>328.12457609511762</v>
      </c>
      <c r="I22" s="766">
        <v>354.23148922000001</v>
      </c>
      <c r="J22" s="766">
        <v>322.30857207580448</v>
      </c>
      <c r="K22" s="68"/>
      <c r="L22" s="68"/>
      <c r="M22" s="68"/>
      <c r="N22" s="68"/>
    </row>
    <row r="23" spans="1:14" ht="18.649999999999999" customHeight="1">
      <c r="B23" s="635" t="s">
        <v>137</v>
      </c>
      <c r="C23" s="697">
        <v>-375.43387582153935</v>
      </c>
      <c r="D23" s="767">
        <v>-297.3202976361149</v>
      </c>
      <c r="E23" s="870">
        <f t="shared" si="0"/>
        <v>26.272534639066681</v>
      </c>
      <c r="F23" s="697">
        <v>-125.44096327634895</v>
      </c>
      <c r="G23" s="767">
        <v>-91.359785357609042</v>
      </c>
      <c r="H23" s="767">
        <v>-79.993127187581365</v>
      </c>
      <c r="I23" s="767">
        <v>-78.639999999999986</v>
      </c>
      <c r="J23" s="767">
        <v>-86.93234270076843</v>
      </c>
      <c r="K23" s="68"/>
      <c r="L23" s="68"/>
      <c r="M23" s="68"/>
      <c r="N23" s="68"/>
    </row>
    <row r="24" spans="1:14" ht="18.649999999999999" customHeight="1">
      <c r="B24" s="639" t="s">
        <v>138</v>
      </c>
      <c r="C24" s="640">
        <v>1147.1528047680076</v>
      </c>
      <c r="D24" s="640">
        <v>870.37326179057732</v>
      </c>
      <c r="E24" s="641">
        <f t="shared" si="0"/>
        <v>31.800097168429208</v>
      </c>
      <c r="F24" s="640">
        <v>289.64301881520578</v>
      </c>
      <c r="G24" s="640">
        <v>333.78684782526557</v>
      </c>
      <c r="H24" s="640">
        <v>248.13144890753625</v>
      </c>
      <c r="I24" s="640">
        <v>275.59148922000003</v>
      </c>
      <c r="J24" s="640">
        <v>235.37622937503602</v>
      </c>
      <c r="K24" s="68"/>
      <c r="L24" s="68"/>
      <c r="M24" s="68"/>
      <c r="N24" s="68"/>
    </row>
    <row r="25" spans="1:14" ht="18.649999999999999" customHeight="1">
      <c r="B25" s="635" t="s">
        <v>139</v>
      </c>
      <c r="C25" s="873">
        <v>0</v>
      </c>
      <c r="D25" s="768">
        <v>0</v>
      </c>
      <c r="E25" s="871" t="e">
        <f t="shared" si="0"/>
        <v>#DIV/0!</v>
      </c>
      <c r="F25" s="873">
        <v>0</v>
      </c>
      <c r="G25" s="768">
        <v>0</v>
      </c>
      <c r="H25" s="768">
        <v>0</v>
      </c>
      <c r="I25" s="768">
        <v>0</v>
      </c>
      <c r="J25" s="768">
        <v>0</v>
      </c>
      <c r="K25" s="68"/>
      <c r="L25" s="68"/>
      <c r="M25" s="68"/>
      <c r="N25" s="68"/>
    </row>
    <row r="26" spans="1:14" ht="18.649999999999999" customHeight="1">
      <c r="B26" s="639" t="s">
        <v>83</v>
      </c>
      <c r="C26" s="640">
        <v>1147.1528047680076</v>
      </c>
      <c r="D26" s="640">
        <v>870.37426179057741</v>
      </c>
      <c r="E26" s="641">
        <f t="shared" si="0"/>
        <v>31.799945739207359</v>
      </c>
      <c r="F26" s="640">
        <v>289.64301881520578</v>
      </c>
      <c r="G26" s="640">
        <v>333.78684782526557</v>
      </c>
      <c r="H26" s="640">
        <v>248.13144890753625</v>
      </c>
      <c r="I26" s="640">
        <v>275.59148922000003</v>
      </c>
      <c r="J26" s="640">
        <v>235.37722937503622</v>
      </c>
      <c r="K26" s="68"/>
      <c r="L26" s="68"/>
      <c r="M26" s="68"/>
      <c r="N26" s="68"/>
    </row>
    <row r="27" spans="1:14" ht="15.65" customHeight="1">
      <c r="D27" s="50"/>
      <c r="E27" s="50"/>
      <c r="F27" s="50"/>
      <c r="G27" s="50"/>
      <c r="H27" s="50"/>
      <c r="L27" s="68"/>
    </row>
    <row r="28" spans="1:14" ht="37.5" customHeight="1">
      <c r="B28" s="1126" t="s">
        <v>406</v>
      </c>
      <c r="C28" s="1126"/>
      <c r="D28" s="1126"/>
      <c r="E28" s="1126"/>
      <c r="F28" s="1126"/>
      <c r="G28" s="1126"/>
      <c r="H28" s="1126"/>
      <c r="I28" s="1126"/>
      <c r="J28" s="1126"/>
      <c r="L28" s="68"/>
    </row>
    <row r="29" spans="1:14">
      <c r="L29" s="68"/>
    </row>
    <row r="32" spans="1:14">
      <c r="B32" s="50"/>
    </row>
    <row r="33" spans="2:2">
      <c r="B33" s="50"/>
    </row>
  </sheetData>
  <mergeCells count="10">
    <mergeCell ref="C5:J5"/>
    <mergeCell ref="I6:I7"/>
    <mergeCell ref="J6:J7"/>
    <mergeCell ref="B28:J28"/>
    <mergeCell ref="C6:C7"/>
    <mergeCell ref="D6:D7"/>
    <mergeCell ref="E6:E7"/>
    <mergeCell ref="F6:F7"/>
    <mergeCell ref="G6:G7"/>
    <mergeCell ref="H6:H7"/>
  </mergeCells>
  <pageMargins left="0.7" right="0.7" top="0.75" bottom="0.75" header="0.3" footer="0.3"/>
  <pageSetup paperSize="9" scale="61" orientation="portrait" r:id="rId1"/>
  <ignoredErrors>
    <ignoredError sqref="E2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tint="0.79998168889431442"/>
    <pageSetUpPr fitToPage="1"/>
  </sheetPr>
  <dimension ref="A1:H74"/>
  <sheetViews>
    <sheetView showGridLines="0" topLeftCell="C46" zoomScale="115" zoomScaleNormal="115" workbookViewId="0">
      <selection activeCell="G53" sqref="G53"/>
    </sheetView>
  </sheetViews>
  <sheetFormatPr baseColWidth="10" defaultColWidth="14.453125" defaultRowHeight="23.5"/>
  <cols>
    <col min="1" max="1" customWidth="true" style="50" width="2.54296875" collapsed="false"/>
    <col min="2" max="2" customWidth="true" style="340" width="115.54296875" collapsed="false"/>
    <col min="3" max="4" customWidth="true" style="19" width="17.54296875" collapsed="false"/>
    <col min="5" max="7" customWidth="true" style="238" width="17.54296875" collapsed="false"/>
    <col min="8" max="206" style="19" width="14.453125" collapsed="false"/>
    <col min="207" max="207" customWidth="true" style="19" width="1.54296875" collapsed="false"/>
    <col min="208" max="209" customWidth="true" style="19" width="42.54296875" collapsed="false"/>
    <col min="210" max="210" customWidth="true" style="19" width="9.7265625" collapsed="false"/>
    <col min="211" max="211" customWidth="true" style="19" width="1.54296875" collapsed="false"/>
    <col min="212" max="212" customWidth="true" style="19" width="13.54296875" collapsed="false"/>
    <col min="213" max="213" customWidth="true" style="19" width="15.0" collapsed="false"/>
    <col min="214" max="214" customWidth="true" style="19" width="69.453125" collapsed="false"/>
    <col min="215" max="215" customWidth="true" style="19" width="29.0" collapsed="false"/>
    <col min="216" max="216" customWidth="true" style="19" width="1.26953125" collapsed="false"/>
    <col min="217" max="217" customWidth="true" style="19" width="29.0" collapsed="false"/>
    <col min="218" max="218" customWidth="true" style="19" width="1.54296875" collapsed="false"/>
    <col min="219" max="219" customWidth="true" hidden="true" style="19" width="0.0" collapsed="false"/>
    <col min="220" max="220" customWidth="true" style="19" width="29.0" collapsed="false"/>
    <col min="221" max="221" customWidth="true" style="19" width="1.54296875" collapsed="false"/>
    <col min="222" max="222" customWidth="true" style="19" width="3.54296875" collapsed="false"/>
    <col min="223" max="223" customWidth="true" style="19" width="29.0" collapsed="false"/>
    <col min="224" max="224" customWidth="true" style="19" width="1.54296875" collapsed="false"/>
    <col min="225" max="225" customWidth="true" style="19" width="29.0" collapsed="false"/>
    <col min="226" max="226" customWidth="true" style="19" width="1.54296875" collapsed="false"/>
    <col min="227" max="228" customWidth="true" hidden="true" style="19" width="0.0" collapsed="false"/>
    <col min="229" max="229" customWidth="true" style="19" width="1.26953125" collapsed="false"/>
    <col min="230" max="230" customWidth="true" style="19" width="5.0" collapsed="false"/>
    <col min="231" max="231" bestFit="true" customWidth="true" style="19" width="22.7265625" collapsed="false"/>
    <col min="232" max="232" bestFit="true" customWidth="true" style="19" width="24.1796875" collapsed="false"/>
    <col min="233" max="233" bestFit="true" customWidth="true" style="19" width="22.7265625" collapsed="false"/>
    <col min="234" max="234" bestFit="true" customWidth="true" style="19" width="16.453125" collapsed="false"/>
    <col min="235" max="235" bestFit="true" customWidth="true" style="19" width="13.26953125" collapsed="false"/>
    <col min="236" max="236" customWidth="true" style="19" width="2.453125" collapsed="false"/>
    <col min="237" max="462" style="19" width="14.453125" collapsed="false"/>
    <col min="463" max="463" customWidth="true" style="19" width="1.54296875" collapsed="false"/>
    <col min="464" max="465" customWidth="true" style="19" width="42.54296875" collapsed="false"/>
    <col min="466" max="466" customWidth="true" style="19" width="9.7265625" collapsed="false"/>
    <col min="467" max="467" customWidth="true" style="19" width="1.54296875" collapsed="false"/>
    <col min="468" max="468" customWidth="true" style="19" width="13.54296875" collapsed="false"/>
    <col min="469" max="469" customWidth="true" style="19" width="15.0" collapsed="false"/>
    <col min="470" max="470" customWidth="true" style="19" width="69.453125" collapsed="false"/>
    <col min="471" max="471" customWidth="true" style="19" width="29.0" collapsed="false"/>
    <col min="472" max="472" customWidth="true" style="19" width="1.26953125" collapsed="false"/>
    <col min="473" max="473" customWidth="true" style="19" width="29.0" collapsed="false"/>
    <col min="474" max="474" customWidth="true" style="19" width="1.54296875" collapsed="false"/>
    <col min="475" max="475" customWidth="true" hidden="true" style="19" width="0.0" collapsed="false"/>
    <col min="476" max="476" customWidth="true" style="19" width="29.0" collapsed="false"/>
    <col min="477" max="477" customWidth="true" style="19" width="1.54296875" collapsed="false"/>
    <col min="478" max="478" customWidth="true" style="19" width="3.54296875" collapsed="false"/>
    <col min="479" max="479" customWidth="true" style="19" width="29.0" collapsed="false"/>
    <col min="480" max="480" customWidth="true" style="19" width="1.54296875" collapsed="false"/>
    <col min="481" max="481" customWidth="true" style="19" width="29.0" collapsed="false"/>
    <col min="482" max="482" customWidth="true" style="19" width="1.54296875" collapsed="false"/>
    <col min="483" max="484" customWidth="true" hidden="true" style="19" width="0.0" collapsed="false"/>
    <col min="485" max="485" customWidth="true" style="19" width="1.26953125" collapsed="false"/>
    <col min="486" max="486" customWidth="true" style="19" width="5.0" collapsed="false"/>
    <col min="487" max="487" bestFit="true" customWidth="true" style="19" width="22.7265625" collapsed="false"/>
    <col min="488" max="488" bestFit="true" customWidth="true" style="19" width="24.1796875" collapsed="false"/>
    <col min="489" max="489" bestFit="true" customWidth="true" style="19" width="22.7265625" collapsed="false"/>
    <col min="490" max="490" bestFit="true" customWidth="true" style="19" width="16.453125" collapsed="false"/>
    <col min="491" max="491" bestFit="true" customWidth="true" style="19" width="13.26953125" collapsed="false"/>
    <col min="492" max="492" customWidth="true" style="19" width="2.453125" collapsed="false"/>
    <col min="493" max="718" style="19" width="14.453125" collapsed="false"/>
    <col min="719" max="719" customWidth="true" style="19" width="1.54296875" collapsed="false"/>
    <col min="720" max="721" customWidth="true" style="19" width="42.54296875" collapsed="false"/>
    <col min="722" max="722" customWidth="true" style="19" width="9.7265625" collapsed="false"/>
    <col min="723" max="723" customWidth="true" style="19" width="1.54296875" collapsed="false"/>
    <col min="724" max="724" customWidth="true" style="19" width="13.54296875" collapsed="false"/>
    <col min="725" max="725" customWidth="true" style="19" width="15.0" collapsed="false"/>
    <col min="726" max="726" customWidth="true" style="19" width="69.453125" collapsed="false"/>
    <col min="727" max="727" customWidth="true" style="19" width="29.0" collapsed="false"/>
    <col min="728" max="728" customWidth="true" style="19" width="1.26953125" collapsed="false"/>
    <col min="729" max="729" customWidth="true" style="19" width="29.0" collapsed="false"/>
    <col min="730" max="730" customWidth="true" style="19" width="1.54296875" collapsed="false"/>
    <col min="731" max="731" customWidth="true" hidden="true" style="19" width="0.0" collapsed="false"/>
    <col min="732" max="732" customWidth="true" style="19" width="29.0" collapsed="false"/>
    <col min="733" max="733" customWidth="true" style="19" width="1.54296875" collapsed="false"/>
    <col min="734" max="734" customWidth="true" style="19" width="3.54296875" collapsed="false"/>
    <col min="735" max="735" customWidth="true" style="19" width="29.0" collapsed="false"/>
    <col min="736" max="736" customWidth="true" style="19" width="1.54296875" collapsed="false"/>
    <col min="737" max="737" customWidth="true" style="19" width="29.0" collapsed="false"/>
    <col min="738" max="738" customWidth="true" style="19" width="1.54296875" collapsed="false"/>
    <col min="739" max="740" customWidth="true" hidden="true" style="19" width="0.0" collapsed="false"/>
    <col min="741" max="741" customWidth="true" style="19" width="1.26953125" collapsed="false"/>
    <col min="742" max="742" customWidth="true" style="19" width="5.0" collapsed="false"/>
    <col min="743" max="743" bestFit="true" customWidth="true" style="19" width="22.7265625" collapsed="false"/>
    <col min="744" max="744" bestFit="true" customWidth="true" style="19" width="24.1796875" collapsed="false"/>
    <col min="745" max="745" bestFit="true" customWidth="true" style="19" width="22.7265625" collapsed="false"/>
    <col min="746" max="746" bestFit="true" customWidth="true" style="19" width="16.453125" collapsed="false"/>
    <col min="747" max="747" bestFit="true" customWidth="true" style="19" width="13.26953125" collapsed="false"/>
    <col min="748" max="748" customWidth="true" style="19" width="2.453125" collapsed="false"/>
    <col min="749" max="974" style="19" width="14.453125" collapsed="false"/>
    <col min="975" max="975" customWidth="true" style="19" width="1.54296875" collapsed="false"/>
    <col min="976" max="977" customWidth="true" style="19" width="42.54296875" collapsed="false"/>
    <col min="978" max="978" customWidth="true" style="19" width="9.7265625" collapsed="false"/>
    <col min="979" max="979" customWidth="true" style="19" width="1.54296875" collapsed="false"/>
    <col min="980" max="980" customWidth="true" style="19" width="13.54296875" collapsed="false"/>
    <col min="981" max="981" customWidth="true" style="19" width="15.0" collapsed="false"/>
    <col min="982" max="982" customWidth="true" style="19" width="69.453125" collapsed="false"/>
    <col min="983" max="983" customWidth="true" style="19" width="29.0" collapsed="false"/>
    <col min="984" max="984" customWidth="true" style="19" width="1.26953125" collapsed="false"/>
    <col min="985" max="985" customWidth="true" style="19" width="29.0" collapsed="false"/>
    <col min="986" max="986" customWidth="true" style="19" width="1.54296875" collapsed="false"/>
    <col min="987" max="987" customWidth="true" hidden="true" style="19" width="0.0" collapsed="false"/>
    <col min="988" max="988" customWidth="true" style="19" width="29.0" collapsed="false"/>
    <col min="989" max="989" customWidth="true" style="19" width="1.54296875" collapsed="false"/>
    <col min="990" max="990" customWidth="true" style="19" width="3.54296875" collapsed="false"/>
    <col min="991" max="991" customWidth="true" style="19" width="29.0" collapsed="false"/>
    <col min="992" max="992" customWidth="true" style="19" width="1.54296875" collapsed="false"/>
    <col min="993" max="993" customWidth="true" style="19" width="29.0" collapsed="false"/>
    <col min="994" max="994" customWidth="true" style="19" width="1.54296875" collapsed="false"/>
    <col min="995" max="996" customWidth="true" hidden="true" style="19" width="0.0" collapsed="false"/>
    <col min="997" max="997" customWidth="true" style="19" width="1.26953125" collapsed="false"/>
    <col min="998" max="998" customWidth="true" style="19" width="5.0" collapsed="false"/>
    <col min="999" max="999" bestFit="true" customWidth="true" style="19" width="22.7265625" collapsed="false"/>
    <col min="1000" max="1000" bestFit="true" customWidth="true" style="19" width="24.1796875" collapsed="false"/>
    <col min="1001" max="1001" bestFit="true" customWidth="true" style="19" width="22.7265625" collapsed="false"/>
    <col min="1002" max="1002" bestFit="true" customWidth="true" style="19" width="16.453125" collapsed="false"/>
    <col min="1003" max="1003" bestFit="true" customWidth="true" style="19" width="13.26953125" collapsed="false"/>
    <col min="1004" max="1004" customWidth="true" style="19" width="2.453125" collapsed="false"/>
    <col min="1005" max="1230" style="19" width="14.453125" collapsed="false"/>
    <col min="1231" max="1231" customWidth="true" style="19" width="1.54296875" collapsed="false"/>
    <col min="1232" max="1233" customWidth="true" style="19" width="42.54296875" collapsed="false"/>
    <col min="1234" max="1234" customWidth="true" style="19" width="9.7265625" collapsed="false"/>
    <col min="1235" max="1235" customWidth="true" style="19" width="1.54296875" collapsed="false"/>
    <col min="1236" max="1236" customWidth="true" style="19" width="13.54296875" collapsed="false"/>
    <col min="1237" max="1237" customWidth="true" style="19" width="15.0" collapsed="false"/>
    <col min="1238" max="1238" customWidth="true" style="19" width="69.453125" collapsed="false"/>
    <col min="1239" max="1239" customWidth="true" style="19" width="29.0" collapsed="false"/>
    <col min="1240" max="1240" customWidth="true" style="19" width="1.26953125" collapsed="false"/>
    <col min="1241" max="1241" customWidth="true" style="19" width="29.0" collapsed="false"/>
    <col min="1242" max="1242" customWidth="true" style="19" width="1.54296875" collapsed="false"/>
    <col min="1243" max="1243" customWidth="true" hidden="true" style="19" width="0.0" collapsed="false"/>
    <col min="1244" max="1244" customWidth="true" style="19" width="29.0" collapsed="false"/>
    <col min="1245" max="1245" customWidth="true" style="19" width="1.54296875" collapsed="false"/>
    <col min="1246" max="1246" customWidth="true" style="19" width="3.54296875" collapsed="false"/>
    <col min="1247" max="1247" customWidth="true" style="19" width="29.0" collapsed="false"/>
    <col min="1248" max="1248" customWidth="true" style="19" width="1.54296875" collapsed="false"/>
    <col min="1249" max="1249" customWidth="true" style="19" width="29.0" collapsed="false"/>
    <col min="1250" max="1250" customWidth="true" style="19" width="1.54296875" collapsed="false"/>
    <col min="1251" max="1252" customWidth="true" hidden="true" style="19" width="0.0" collapsed="false"/>
    <col min="1253" max="1253" customWidth="true" style="19" width="1.26953125" collapsed="false"/>
    <col min="1254" max="1254" customWidth="true" style="19" width="5.0" collapsed="false"/>
    <col min="1255" max="1255" bestFit="true" customWidth="true" style="19" width="22.7265625" collapsed="false"/>
    <col min="1256" max="1256" bestFit="true" customWidth="true" style="19" width="24.1796875" collapsed="false"/>
    <col min="1257" max="1257" bestFit="true" customWidth="true" style="19" width="22.7265625" collapsed="false"/>
    <col min="1258" max="1258" bestFit="true" customWidth="true" style="19" width="16.453125" collapsed="false"/>
    <col min="1259" max="1259" bestFit="true" customWidth="true" style="19" width="13.26953125" collapsed="false"/>
    <col min="1260" max="1260" customWidth="true" style="19" width="2.453125" collapsed="false"/>
    <col min="1261" max="1486" style="19" width="14.453125" collapsed="false"/>
    <col min="1487" max="1487" customWidth="true" style="19" width="1.54296875" collapsed="false"/>
    <col min="1488" max="1489" customWidth="true" style="19" width="42.54296875" collapsed="false"/>
    <col min="1490" max="1490" customWidth="true" style="19" width="9.7265625" collapsed="false"/>
    <col min="1491" max="1491" customWidth="true" style="19" width="1.54296875" collapsed="false"/>
    <col min="1492" max="1492" customWidth="true" style="19" width="13.54296875" collapsed="false"/>
    <col min="1493" max="1493" customWidth="true" style="19" width="15.0" collapsed="false"/>
    <col min="1494" max="1494" customWidth="true" style="19" width="69.453125" collapsed="false"/>
    <col min="1495" max="1495" customWidth="true" style="19" width="29.0" collapsed="false"/>
    <col min="1496" max="1496" customWidth="true" style="19" width="1.26953125" collapsed="false"/>
    <col min="1497" max="1497" customWidth="true" style="19" width="29.0" collapsed="false"/>
    <col min="1498" max="1498" customWidth="true" style="19" width="1.54296875" collapsed="false"/>
    <col min="1499" max="1499" customWidth="true" hidden="true" style="19" width="0.0" collapsed="false"/>
    <col min="1500" max="1500" customWidth="true" style="19" width="29.0" collapsed="false"/>
    <col min="1501" max="1501" customWidth="true" style="19" width="1.54296875" collapsed="false"/>
    <col min="1502" max="1502" customWidth="true" style="19" width="3.54296875" collapsed="false"/>
    <col min="1503" max="1503" customWidth="true" style="19" width="29.0" collapsed="false"/>
    <col min="1504" max="1504" customWidth="true" style="19" width="1.54296875" collapsed="false"/>
    <col min="1505" max="1505" customWidth="true" style="19" width="29.0" collapsed="false"/>
    <col min="1506" max="1506" customWidth="true" style="19" width="1.54296875" collapsed="false"/>
    <col min="1507" max="1508" customWidth="true" hidden="true" style="19" width="0.0" collapsed="false"/>
    <col min="1509" max="1509" customWidth="true" style="19" width="1.26953125" collapsed="false"/>
    <col min="1510" max="1510" customWidth="true" style="19" width="5.0" collapsed="false"/>
    <col min="1511" max="1511" bestFit="true" customWidth="true" style="19" width="22.7265625" collapsed="false"/>
    <col min="1512" max="1512" bestFit="true" customWidth="true" style="19" width="24.1796875" collapsed="false"/>
    <col min="1513" max="1513" bestFit="true" customWidth="true" style="19" width="22.7265625" collapsed="false"/>
    <col min="1514" max="1514" bestFit="true" customWidth="true" style="19" width="16.453125" collapsed="false"/>
    <col min="1515" max="1515" bestFit="true" customWidth="true" style="19" width="13.26953125" collapsed="false"/>
    <col min="1516" max="1516" customWidth="true" style="19" width="2.453125" collapsed="false"/>
    <col min="1517" max="1742" style="19" width="14.453125" collapsed="false"/>
    <col min="1743" max="1743" customWidth="true" style="19" width="1.54296875" collapsed="false"/>
    <col min="1744" max="1745" customWidth="true" style="19" width="42.54296875" collapsed="false"/>
    <col min="1746" max="1746" customWidth="true" style="19" width="9.7265625" collapsed="false"/>
    <col min="1747" max="1747" customWidth="true" style="19" width="1.54296875" collapsed="false"/>
    <col min="1748" max="1748" customWidth="true" style="19" width="13.54296875" collapsed="false"/>
    <col min="1749" max="1749" customWidth="true" style="19" width="15.0" collapsed="false"/>
    <col min="1750" max="1750" customWidth="true" style="19" width="69.453125" collapsed="false"/>
    <col min="1751" max="1751" customWidth="true" style="19" width="29.0" collapsed="false"/>
    <col min="1752" max="1752" customWidth="true" style="19" width="1.26953125" collapsed="false"/>
    <col min="1753" max="1753" customWidth="true" style="19" width="29.0" collapsed="false"/>
    <col min="1754" max="1754" customWidth="true" style="19" width="1.54296875" collapsed="false"/>
    <col min="1755" max="1755" customWidth="true" hidden="true" style="19" width="0.0" collapsed="false"/>
    <col min="1756" max="1756" customWidth="true" style="19" width="29.0" collapsed="false"/>
    <col min="1757" max="1757" customWidth="true" style="19" width="1.54296875" collapsed="false"/>
    <col min="1758" max="1758" customWidth="true" style="19" width="3.54296875" collapsed="false"/>
    <col min="1759" max="1759" customWidth="true" style="19" width="29.0" collapsed="false"/>
    <col min="1760" max="1760" customWidth="true" style="19" width="1.54296875" collapsed="false"/>
    <col min="1761" max="1761" customWidth="true" style="19" width="29.0" collapsed="false"/>
    <col min="1762" max="1762" customWidth="true" style="19" width="1.54296875" collapsed="false"/>
    <col min="1763" max="1764" customWidth="true" hidden="true" style="19" width="0.0" collapsed="false"/>
    <col min="1765" max="1765" customWidth="true" style="19" width="1.26953125" collapsed="false"/>
    <col min="1766" max="1766" customWidth="true" style="19" width="5.0" collapsed="false"/>
    <col min="1767" max="1767" bestFit="true" customWidth="true" style="19" width="22.7265625" collapsed="false"/>
    <col min="1768" max="1768" bestFit="true" customWidth="true" style="19" width="24.1796875" collapsed="false"/>
    <col min="1769" max="1769" bestFit="true" customWidth="true" style="19" width="22.7265625" collapsed="false"/>
    <col min="1770" max="1770" bestFit="true" customWidth="true" style="19" width="16.453125" collapsed="false"/>
    <col min="1771" max="1771" bestFit="true" customWidth="true" style="19" width="13.26953125" collapsed="false"/>
    <col min="1772" max="1772" customWidth="true" style="19" width="2.453125" collapsed="false"/>
    <col min="1773" max="1998" style="19" width="14.453125" collapsed="false"/>
    <col min="1999" max="1999" customWidth="true" style="19" width="1.54296875" collapsed="false"/>
    <col min="2000" max="2001" customWidth="true" style="19" width="42.54296875" collapsed="false"/>
    <col min="2002" max="2002" customWidth="true" style="19" width="9.7265625" collapsed="false"/>
    <col min="2003" max="2003" customWidth="true" style="19" width="1.54296875" collapsed="false"/>
    <col min="2004" max="2004" customWidth="true" style="19" width="13.54296875" collapsed="false"/>
    <col min="2005" max="2005" customWidth="true" style="19" width="15.0" collapsed="false"/>
    <col min="2006" max="2006" customWidth="true" style="19" width="69.453125" collapsed="false"/>
    <col min="2007" max="2007" customWidth="true" style="19" width="29.0" collapsed="false"/>
    <col min="2008" max="2008" customWidth="true" style="19" width="1.26953125" collapsed="false"/>
    <col min="2009" max="2009" customWidth="true" style="19" width="29.0" collapsed="false"/>
    <col min="2010" max="2010" customWidth="true" style="19" width="1.54296875" collapsed="false"/>
    <col min="2011" max="2011" customWidth="true" hidden="true" style="19" width="0.0" collapsed="false"/>
    <col min="2012" max="2012" customWidth="true" style="19" width="29.0" collapsed="false"/>
    <col min="2013" max="2013" customWidth="true" style="19" width="1.54296875" collapsed="false"/>
    <col min="2014" max="2014" customWidth="true" style="19" width="3.54296875" collapsed="false"/>
    <col min="2015" max="2015" customWidth="true" style="19" width="29.0" collapsed="false"/>
    <col min="2016" max="2016" customWidth="true" style="19" width="1.54296875" collapsed="false"/>
    <col min="2017" max="2017" customWidth="true" style="19" width="29.0" collapsed="false"/>
    <col min="2018" max="2018" customWidth="true" style="19" width="1.54296875" collapsed="false"/>
    <col min="2019" max="2020" customWidth="true" hidden="true" style="19" width="0.0" collapsed="false"/>
    <col min="2021" max="2021" customWidth="true" style="19" width="1.26953125" collapsed="false"/>
    <col min="2022" max="2022" customWidth="true" style="19" width="5.0" collapsed="false"/>
    <col min="2023" max="2023" bestFit="true" customWidth="true" style="19" width="22.7265625" collapsed="false"/>
    <col min="2024" max="2024" bestFit="true" customWidth="true" style="19" width="24.1796875" collapsed="false"/>
    <col min="2025" max="2025" bestFit="true" customWidth="true" style="19" width="22.7265625" collapsed="false"/>
    <col min="2026" max="2026" bestFit="true" customWidth="true" style="19" width="16.453125" collapsed="false"/>
    <col min="2027" max="2027" bestFit="true" customWidth="true" style="19" width="13.26953125" collapsed="false"/>
    <col min="2028" max="2028" customWidth="true" style="19" width="2.453125" collapsed="false"/>
    <col min="2029" max="2254" style="19" width="14.453125" collapsed="false"/>
    <col min="2255" max="2255" customWidth="true" style="19" width="1.54296875" collapsed="false"/>
    <col min="2256" max="2257" customWidth="true" style="19" width="42.54296875" collapsed="false"/>
    <col min="2258" max="2258" customWidth="true" style="19" width="9.7265625" collapsed="false"/>
    <col min="2259" max="2259" customWidth="true" style="19" width="1.54296875" collapsed="false"/>
    <col min="2260" max="2260" customWidth="true" style="19" width="13.54296875" collapsed="false"/>
    <col min="2261" max="2261" customWidth="true" style="19" width="15.0" collapsed="false"/>
    <col min="2262" max="2262" customWidth="true" style="19" width="69.453125" collapsed="false"/>
    <col min="2263" max="2263" customWidth="true" style="19" width="29.0" collapsed="false"/>
    <col min="2264" max="2264" customWidth="true" style="19" width="1.26953125" collapsed="false"/>
    <col min="2265" max="2265" customWidth="true" style="19" width="29.0" collapsed="false"/>
    <col min="2266" max="2266" customWidth="true" style="19" width="1.54296875" collapsed="false"/>
    <col min="2267" max="2267" customWidth="true" hidden="true" style="19" width="0.0" collapsed="false"/>
    <col min="2268" max="2268" customWidth="true" style="19" width="29.0" collapsed="false"/>
    <col min="2269" max="2269" customWidth="true" style="19" width="1.54296875" collapsed="false"/>
    <col min="2270" max="2270" customWidth="true" style="19" width="3.54296875" collapsed="false"/>
    <col min="2271" max="2271" customWidth="true" style="19" width="29.0" collapsed="false"/>
    <col min="2272" max="2272" customWidth="true" style="19" width="1.54296875" collapsed="false"/>
    <col min="2273" max="2273" customWidth="true" style="19" width="29.0" collapsed="false"/>
    <col min="2274" max="2274" customWidth="true" style="19" width="1.54296875" collapsed="false"/>
    <col min="2275" max="2276" customWidth="true" hidden="true" style="19" width="0.0" collapsed="false"/>
    <col min="2277" max="2277" customWidth="true" style="19" width="1.26953125" collapsed="false"/>
    <col min="2278" max="2278" customWidth="true" style="19" width="5.0" collapsed="false"/>
    <col min="2279" max="2279" bestFit="true" customWidth="true" style="19" width="22.7265625" collapsed="false"/>
    <col min="2280" max="2280" bestFit="true" customWidth="true" style="19" width="24.1796875" collapsed="false"/>
    <col min="2281" max="2281" bestFit="true" customWidth="true" style="19" width="22.7265625" collapsed="false"/>
    <col min="2282" max="2282" bestFit="true" customWidth="true" style="19" width="16.453125" collapsed="false"/>
    <col min="2283" max="2283" bestFit="true" customWidth="true" style="19" width="13.26953125" collapsed="false"/>
    <col min="2284" max="2284" customWidth="true" style="19" width="2.453125" collapsed="false"/>
    <col min="2285" max="2510" style="19" width="14.453125" collapsed="false"/>
    <col min="2511" max="2511" customWidth="true" style="19" width="1.54296875" collapsed="false"/>
    <col min="2512" max="2513" customWidth="true" style="19" width="42.54296875" collapsed="false"/>
    <col min="2514" max="2514" customWidth="true" style="19" width="9.7265625" collapsed="false"/>
    <col min="2515" max="2515" customWidth="true" style="19" width="1.54296875" collapsed="false"/>
    <col min="2516" max="2516" customWidth="true" style="19" width="13.54296875" collapsed="false"/>
    <col min="2517" max="2517" customWidth="true" style="19" width="15.0" collapsed="false"/>
    <col min="2518" max="2518" customWidth="true" style="19" width="69.453125" collapsed="false"/>
    <col min="2519" max="2519" customWidth="true" style="19" width="29.0" collapsed="false"/>
    <col min="2520" max="2520" customWidth="true" style="19" width="1.26953125" collapsed="false"/>
    <col min="2521" max="2521" customWidth="true" style="19" width="29.0" collapsed="false"/>
    <col min="2522" max="2522" customWidth="true" style="19" width="1.54296875" collapsed="false"/>
    <col min="2523" max="2523" customWidth="true" hidden="true" style="19" width="0.0" collapsed="false"/>
    <col min="2524" max="2524" customWidth="true" style="19" width="29.0" collapsed="false"/>
    <col min="2525" max="2525" customWidth="true" style="19" width="1.54296875" collapsed="false"/>
    <col min="2526" max="2526" customWidth="true" style="19" width="3.54296875" collapsed="false"/>
    <col min="2527" max="2527" customWidth="true" style="19" width="29.0" collapsed="false"/>
    <col min="2528" max="2528" customWidth="true" style="19" width="1.54296875" collapsed="false"/>
    <col min="2529" max="2529" customWidth="true" style="19" width="29.0" collapsed="false"/>
    <col min="2530" max="2530" customWidth="true" style="19" width="1.54296875" collapsed="false"/>
    <col min="2531" max="2532" customWidth="true" hidden="true" style="19" width="0.0" collapsed="false"/>
    <col min="2533" max="2533" customWidth="true" style="19" width="1.26953125" collapsed="false"/>
    <col min="2534" max="2534" customWidth="true" style="19" width="5.0" collapsed="false"/>
    <col min="2535" max="2535" bestFit="true" customWidth="true" style="19" width="22.7265625" collapsed="false"/>
    <col min="2536" max="2536" bestFit="true" customWidth="true" style="19" width="24.1796875" collapsed="false"/>
    <col min="2537" max="2537" bestFit="true" customWidth="true" style="19" width="22.7265625" collapsed="false"/>
    <col min="2538" max="2538" bestFit="true" customWidth="true" style="19" width="16.453125" collapsed="false"/>
    <col min="2539" max="2539" bestFit="true" customWidth="true" style="19" width="13.26953125" collapsed="false"/>
    <col min="2540" max="2540" customWidth="true" style="19" width="2.453125" collapsed="false"/>
    <col min="2541" max="2766" style="19" width="14.453125" collapsed="false"/>
    <col min="2767" max="2767" customWidth="true" style="19" width="1.54296875" collapsed="false"/>
    <col min="2768" max="2769" customWidth="true" style="19" width="42.54296875" collapsed="false"/>
    <col min="2770" max="2770" customWidth="true" style="19" width="9.7265625" collapsed="false"/>
    <col min="2771" max="2771" customWidth="true" style="19" width="1.54296875" collapsed="false"/>
    <col min="2772" max="2772" customWidth="true" style="19" width="13.54296875" collapsed="false"/>
    <col min="2773" max="2773" customWidth="true" style="19" width="15.0" collapsed="false"/>
    <col min="2774" max="2774" customWidth="true" style="19" width="69.453125" collapsed="false"/>
    <col min="2775" max="2775" customWidth="true" style="19" width="29.0" collapsed="false"/>
    <col min="2776" max="2776" customWidth="true" style="19" width="1.26953125" collapsed="false"/>
    <col min="2777" max="2777" customWidth="true" style="19" width="29.0" collapsed="false"/>
    <col min="2778" max="2778" customWidth="true" style="19" width="1.54296875" collapsed="false"/>
    <col min="2779" max="2779" customWidth="true" hidden="true" style="19" width="0.0" collapsed="false"/>
    <col min="2780" max="2780" customWidth="true" style="19" width="29.0" collapsed="false"/>
    <col min="2781" max="2781" customWidth="true" style="19" width="1.54296875" collapsed="false"/>
    <col min="2782" max="2782" customWidth="true" style="19" width="3.54296875" collapsed="false"/>
    <col min="2783" max="2783" customWidth="true" style="19" width="29.0" collapsed="false"/>
    <col min="2784" max="2784" customWidth="true" style="19" width="1.54296875" collapsed="false"/>
    <col min="2785" max="2785" customWidth="true" style="19" width="29.0" collapsed="false"/>
    <col min="2786" max="2786" customWidth="true" style="19" width="1.54296875" collapsed="false"/>
    <col min="2787" max="2788" customWidth="true" hidden="true" style="19" width="0.0" collapsed="false"/>
    <col min="2789" max="2789" customWidth="true" style="19" width="1.26953125" collapsed="false"/>
    <col min="2790" max="2790" customWidth="true" style="19" width="5.0" collapsed="false"/>
    <col min="2791" max="2791" bestFit="true" customWidth="true" style="19" width="22.7265625" collapsed="false"/>
    <col min="2792" max="2792" bestFit="true" customWidth="true" style="19" width="24.1796875" collapsed="false"/>
    <col min="2793" max="2793" bestFit="true" customWidth="true" style="19" width="22.7265625" collapsed="false"/>
    <col min="2794" max="2794" bestFit="true" customWidth="true" style="19" width="16.453125" collapsed="false"/>
    <col min="2795" max="2795" bestFit="true" customWidth="true" style="19" width="13.26953125" collapsed="false"/>
    <col min="2796" max="2796" customWidth="true" style="19" width="2.453125" collapsed="false"/>
    <col min="2797" max="3022" style="19" width="14.453125" collapsed="false"/>
    <col min="3023" max="3023" customWidth="true" style="19" width="1.54296875" collapsed="false"/>
    <col min="3024" max="3025" customWidth="true" style="19" width="42.54296875" collapsed="false"/>
    <col min="3026" max="3026" customWidth="true" style="19" width="9.7265625" collapsed="false"/>
    <col min="3027" max="3027" customWidth="true" style="19" width="1.54296875" collapsed="false"/>
    <col min="3028" max="3028" customWidth="true" style="19" width="13.54296875" collapsed="false"/>
    <col min="3029" max="3029" customWidth="true" style="19" width="15.0" collapsed="false"/>
    <col min="3030" max="3030" customWidth="true" style="19" width="69.453125" collapsed="false"/>
    <col min="3031" max="3031" customWidth="true" style="19" width="29.0" collapsed="false"/>
    <col min="3032" max="3032" customWidth="true" style="19" width="1.26953125" collapsed="false"/>
    <col min="3033" max="3033" customWidth="true" style="19" width="29.0" collapsed="false"/>
    <col min="3034" max="3034" customWidth="true" style="19" width="1.54296875" collapsed="false"/>
    <col min="3035" max="3035" customWidth="true" hidden="true" style="19" width="0.0" collapsed="false"/>
    <col min="3036" max="3036" customWidth="true" style="19" width="29.0" collapsed="false"/>
    <col min="3037" max="3037" customWidth="true" style="19" width="1.54296875" collapsed="false"/>
    <col min="3038" max="3038" customWidth="true" style="19" width="3.54296875" collapsed="false"/>
    <col min="3039" max="3039" customWidth="true" style="19" width="29.0" collapsed="false"/>
    <col min="3040" max="3040" customWidth="true" style="19" width="1.54296875" collapsed="false"/>
    <col min="3041" max="3041" customWidth="true" style="19" width="29.0" collapsed="false"/>
    <col min="3042" max="3042" customWidth="true" style="19" width="1.54296875" collapsed="false"/>
    <col min="3043" max="3044" customWidth="true" hidden="true" style="19" width="0.0" collapsed="false"/>
    <col min="3045" max="3045" customWidth="true" style="19" width="1.26953125" collapsed="false"/>
    <col min="3046" max="3046" customWidth="true" style="19" width="5.0" collapsed="false"/>
    <col min="3047" max="3047" bestFit="true" customWidth="true" style="19" width="22.7265625" collapsed="false"/>
    <col min="3048" max="3048" bestFit="true" customWidth="true" style="19" width="24.1796875" collapsed="false"/>
    <col min="3049" max="3049" bestFit="true" customWidth="true" style="19" width="22.7265625" collapsed="false"/>
    <col min="3050" max="3050" bestFit="true" customWidth="true" style="19" width="16.453125" collapsed="false"/>
    <col min="3051" max="3051" bestFit="true" customWidth="true" style="19" width="13.26953125" collapsed="false"/>
    <col min="3052" max="3052" customWidth="true" style="19" width="2.453125" collapsed="false"/>
    <col min="3053" max="3278" style="19" width="14.453125" collapsed="false"/>
    <col min="3279" max="3279" customWidth="true" style="19" width="1.54296875" collapsed="false"/>
    <col min="3280" max="3281" customWidth="true" style="19" width="42.54296875" collapsed="false"/>
    <col min="3282" max="3282" customWidth="true" style="19" width="9.7265625" collapsed="false"/>
    <col min="3283" max="3283" customWidth="true" style="19" width="1.54296875" collapsed="false"/>
    <col min="3284" max="3284" customWidth="true" style="19" width="13.54296875" collapsed="false"/>
    <col min="3285" max="3285" customWidth="true" style="19" width="15.0" collapsed="false"/>
    <col min="3286" max="3286" customWidth="true" style="19" width="69.453125" collapsed="false"/>
    <col min="3287" max="3287" customWidth="true" style="19" width="29.0" collapsed="false"/>
    <col min="3288" max="3288" customWidth="true" style="19" width="1.26953125" collapsed="false"/>
    <col min="3289" max="3289" customWidth="true" style="19" width="29.0" collapsed="false"/>
    <col min="3290" max="3290" customWidth="true" style="19" width="1.54296875" collapsed="false"/>
    <col min="3291" max="3291" customWidth="true" hidden="true" style="19" width="0.0" collapsed="false"/>
    <col min="3292" max="3292" customWidth="true" style="19" width="29.0" collapsed="false"/>
    <col min="3293" max="3293" customWidth="true" style="19" width="1.54296875" collapsed="false"/>
    <col min="3294" max="3294" customWidth="true" style="19" width="3.54296875" collapsed="false"/>
    <col min="3295" max="3295" customWidth="true" style="19" width="29.0" collapsed="false"/>
    <col min="3296" max="3296" customWidth="true" style="19" width="1.54296875" collapsed="false"/>
    <col min="3297" max="3297" customWidth="true" style="19" width="29.0" collapsed="false"/>
    <col min="3298" max="3298" customWidth="true" style="19" width="1.54296875" collapsed="false"/>
    <col min="3299" max="3300" customWidth="true" hidden="true" style="19" width="0.0" collapsed="false"/>
    <col min="3301" max="3301" customWidth="true" style="19" width="1.26953125" collapsed="false"/>
    <col min="3302" max="3302" customWidth="true" style="19" width="5.0" collapsed="false"/>
    <col min="3303" max="3303" bestFit="true" customWidth="true" style="19" width="22.7265625" collapsed="false"/>
    <col min="3304" max="3304" bestFit="true" customWidth="true" style="19" width="24.1796875" collapsed="false"/>
    <col min="3305" max="3305" bestFit="true" customWidth="true" style="19" width="22.7265625" collapsed="false"/>
    <col min="3306" max="3306" bestFit="true" customWidth="true" style="19" width="16.453125" collapsed="false"/>
    <col min="3307" max="3307" bestFit="true" customWidth="true" style="19" width="13.26953125" collapsed="false"/>
    <col min="3308" max="3308" customWidth="true" style="19" width="2.453125" collapsed="false"/>
    <col min="3309" max="3534" style="19" width="14.453125" collapsed="false"/>
    <col min="3535" max="3535" customWidth="true" style="19" width="1.54296875" collapsed="false"/>
    <col min="3536" max="3537" customWidth="true" style="19" width="42.54296875" collapsed="false"/>
    <col min="3538" max="3538" customWidth="true" style="19" width="9.7265625" collapsed="false"/>
    <col min="3539" max="3539" customWidth="true" style="19" width="1.54296875" collapsed="false"/>
    <col min="3540" max="3540" customWidth="true" style="19" width="13.54296875" collapsed="false"/>
    <col min="3541" max="3541" customWidth="true" style="19" width="15.0" collapsed="false"/>
    <col min="3542" max="3542" customWidth="true" style="19" width="69.453125" collapsed="false"/>
    <col min="3543" max="3543" customWidth="true" style="19" width="29.0" collapsed="false"/>
    <col min="3544" max="3544" customWidth="true" style="19" width="1.26953125" collapsed="false"/>
    <col min="3545" max="3545" customWidth="true" style="19" width="29.0" collapsed="false"/>
    <col min="3546" max="3546" customWidth="true" style="19" width="1.54296875" collapsed="false"/>
    <col min="3547" max="3547" customWidth="true" hidden="true" style="19" width="0.0" collapsed="false"/>
    <col min="3548" max="3548" customWidth="true" style="19" width="29.0" collapsed="false"/>
    <col min="3549" max="3549" customWidth="true" style="19" width="1.54296875" collapsed="false"/>
    <col min="3550" max="3550" customWidth="true" style="19" width="3.54296875" collapsed="false"/>
    <col min="3551" max="3551" customWidth="true" style="19" width="29.0" collapsed="false"/>
    <col min="3552" max="3552" customWidth="true" style="19" width="1.54296875" collapsed="false"/>
    <col min="3553" max="3553" customWidth="true" style="19" width="29.0" collapsed="false"/>
    <col min="3554" max="3554" customWidth="true" style="19" width="1.54296875" collapsed="false"/>
    <col min="3555" max="3556" customWidth="true" hidden="true" style="19" width="0.0" collapsed="false"/>
    <col min="3557" max="3557" customWidth="true" style="19" width="1.26953125" collapsed="false"/>
    <col min="3558" max="3558" customWidth="true" style="19" width="5.0" collapsed="false"/>
    <col min="3559" max="3559" bestFit="true" customWidth="true" style="19" width="22.7265625" collapsed="false"/>
    <col min="3560" max="3560" bestFit="true" customWidth="true" style="19" width="24.1796875" collapsed="false"/>
    <col min="3561" max="3561" bestFit="true" customWidth="true" style="19" width="22.7265625" collapsed="false"/>
    <col min="3562" max="3562" bestFit="true" customWidth="true" style="19" width="16.453125" collapsed="false"/>
    <col min="3563" max="3563" bestFit="true" customWidth="true" style="19" width="13.26953125" collapsed="false"/>
    <col min="3564" max="3564" customWidth="true" style="19" width="2.453125" collapsed="false"/>
    <col min="3565" max="3790" style="19" width="14.453125" collapsed="false"/>
    <col min="3791" max="3791" customWidth="true" style="19" width="1.54296875" collapsed="false"/>
    <col min="3792" max="3793" customWidth="true" style="19" width="42.54296875" collapsed="false"/>
    <col min="3794" max="3794" customWidth="true" style="19" width="9.7265625" collapsed="false"/>
    <col min="3795" max="3795" customWidth="true" style="19" width="1.54296875" collapsed="false"/>
    <col min="3796" max="3796" customWidth="true" style="19" width="13.54296875" collapsed="false"/>
    <col min="3797" max="3797" customWidth="true" style="19" width="15.0" collapsed="false"/>
    <col min="3798" max="3798" customWidth="true" style="19" width="69.453125" collapsed="false"/>
    <col min="3799" max="3799" customWidth="true" style="19" width="29.0" collapsed="false"/>
    <col min="3800" max="3800" customWidth="true" style="19" width="1.26953125" collapsed="false"/>
    <col min="3801" max="3801" customWidth="true" style="19" width="29.0" collapsed="false"/>
    <col min="3802" max="3802" customWidth="true" style="19" width="1.54296875" collapsed="false"/>
    <col min="3803" max="3803" customWidth="true" hidden="true" style="19" width="0.0" collapsed="false"/>
    <col min="3804" max="3804" customWidth="true" style="19" width="29.0" collapsed="false"/>
    <col min="3805" max="3805" customWidth="true" style="19" width="1.54296875" collapsed="false"/>
    <col min="3806" max="3806" customWidth="true" style="19" width="3.54296875" collapsed="false"/>
    <col min="3807" max="3807" customWidth="true" style="19" width="29.0" collapsed="false"/>
    <col min="3808" max="3808" customWidth="true" style="19" width="1.54296875" collapsed="false"/>
    <col min="3809" max="3809" customWidth="true" style="19" width="29.0" collapsed="false"/>
    <col min="3810" max="3810" customWidth="true" style="19" width="1.54296875" collapsed="false"/>
    <col min="3811" max="3812" customWidth="true" hidden="true" style="19" width="0.0" collapsed="false"/>
    <col min="3813" max="3813" customWidth="true" style="19" width="1.26953125" collapsed="false"/>
    <col min="3814" max="3814" customWidth="true" style="19" width="5.0" collapsed="false"/>
    <col min="3815" max="3815" bestFit="true" customWidth="true" style="19" width="22.7265625" collapsed="false"/>
    <col min="3816" max="3816" bestFit="true" customWidth="true" style="19" width="24.1796875" collapsed="false"/>
    <col min="3817" max="3817" bestFit="true" customWidth="true" style="19" width="22.7265625" collapsed="false"/>
    <col min="3818" max="3818" bestFit="true" customWidth="true" style="19" width="16.453125" collapsed="false"/>
    <col min="3819" max="3819" bestFit="true" customWidth="true" style="19" width="13.26953125" collapsed="false"/>
    <col min="3820" max="3820" customWidth="true" style="19" width="2.453125" collapsed="false"/>
    <col min="3821" max="4046" style="19" width="14.453125" collapsed="false"/>
    <col min="4047" max="4047" customWidth="true" style="19" width="1.54296875" collapsed="false"/>
    <col min="4048" max="4049" customWidth="true" style="19" width="42.54296875" collapsed="false"/>
    <col min="4050" max="4050" customWidth="true" style="19" width="9.7265625" collapsed="false"/>
    <col min="4051" max="4051" customWidth="true" style="19" width="1.54296875" collapsed="false"/>
    <col min="4052" max="4052" customWidth="true" style="19" width="13.54296875" collapsed="false"/>
    <col min="4053" max="4053" customWidth="true" style="19" width="15.0" collapsed="false"/>
    <col min="4054" max="4054" customWidth="true" style="19" width="69.453125" collapsed="false"/>
    <col min="4055" max="4055" customWidth="true" style="19" width="29.0" collapsed="false"/>
    <col min="4056" max="4056" customWidth="true" style="19" width="1.26953125" collapsed="false"/>
    <col min="4057" max="4057" customWidth="true" style="19" width="29.0" collapsed="false"/>
    <col min="4058" max="4058" customWidth="true" style="19" width="1.54296875" collapsed="false"/>
    <col min="4059" max="4059" customWidth="true" hidden="true" style="19" width="0.0" collapsed="false"/>
    <col min="4060" max="4060" customWidth="true" style="19" width="29.0" collapsed="false"/>
    <col min="4061" max="4061" customWidth="true" style="19" width="1.54296875" collapsed="false"/>
    <col min="4062" max="4062" customWidth="true" style="19" width="3.54296875" collapsed="false"/>
    <col min="4063" max="4063" customWidth="true" style="19" width="29.0" collapsed="false"/>
    <col min="4064" max="4064" customWidth="true" style="19" width="1.54296875" collapsed="false"/>
    <col min="4065" max="4065" customWidth="true" style="19" width="29.0" collapsed="false"/>
    <col min="4066" max="4066" customWidth="true" style="19" width="1.54296875" collapsed="false"/>
    <col min="4067" max="4068" customWidth="true" hidden="true" style="19" width="0.0" collapsed="false"/>
    <col min="4069" max="4069" customWidth="true" style="19" width="1.26953125" collapsed="false"/>
    <col min="4070" max="4070" customWidth="true" style="19" width="5.0" collapsed="false"/>
    <col min="4071" max="4071" bestFit="true" customWidth="true" style="19" width="22.7265625" collapsed="false"/>
    <col min="4072" max="4072" bestFit="true" customWidth="true" style="19" width="24.1796875" collapsed="false"/>
    <col min="4073" max="4073" bestFit="true" customWidth="true" style="19" width="22.7265625" collapsed="false"/>
    <col min="4074" max="4074" bestFit="true" customWidth="true" style="19" width="16.453125" collapsed="false"/>
    <col min="4075" max="4075" bestFit="true" customWidth="true" style="19" width="13.26953125" collapsed="false"/>
    <col min="4076" max="4076" customWidth="true" style="19" width="2.453125" collapsed="false"/>
    <col min="4077" max="4302" style="19" width="14.453125" collapsed="false"/>
    <col min="4303" max="4303" customWidth="true" style="19" width="1.54296875" collapsed="false"/>
    <col min="4304" max="4305" customWidth="true" style="19" width="42.54296875" collapsed="false"/>
    <col min="4306" max="4306" customWidth="true" style="19" width="9.7265625" collapsed="false"/>
    <col min="4307" max="4307" customWidth="true" style="19" width="1.54296875" collapsed="false"/>
    <col min="4308" max="4308" customWidth="true" style="19" width="13.54296875" collapsed="false"/>
    <col min="4309" max="4309" customWidth="true" style="19" width="15.0" collapsed="false"/>
    <col min="4310" max="4310" customWidth="true" style="19" width="69.453125" collapsed="false"/>
    <col min="4311" max="4311" customWidth="true" style="19" width="29.0" collapsed="false"/>
    <col min="4312" max="4312" customWidth="true" style="19" width="1.26953125" collapsed="false"/>
    <col min="4313" max="4313" customWidth="true" style="19" width="29.0" collapsed="false"/>
    <col min="4314" max="4314" customWidth="true" style="19" width="1.54296875" collapsed="false"/>
    <col min="4315" max="4315" customWidth="true" hidden="true" style="19" width="0.0" collapsed="false"/>
    <col min="4316" max="4316" customWidth="true" style="19" width="29.0" collapsed="false"/>
    <col min="4317" max="4317" customWidth="true" style="19" width="1.54296875" collapsed="false"/>
    <col min="4318" max="4318" customWidth="true" style="19" width="3.54296875" collapsed="false"/>
    <col min="4319" max="4319" customWidth="true" style="19" width="29.0" collapsed="false"/>
    <col min="4320" max="4320" customWidth="true" style="19" width="1.54296875" collapsed="false"/>
    <col min="4321" max="4321" customWidth="true" style="19" width="29.0" collapsed="false"/>
    <col min="4322" max="4322" customWidth="true" style="19" width="1.54296875" collapsed="false"/>
    <col min="4323" max="4324" customWidth="true" hidden="true" style="19" width="0.0" collapsed="false"/>
    <col min="4325" max="4325" customWidth="true" style="19" width="1.26953125" collapsed="false"/>
    <col min="4326" max="4326" customWidth="true" style="19" width="5.0" collapsed="false"/>
    <col min="4327" max="4327" bestFit="true" customWidth="true" style="19" width="22.7265625" collapsed="false"/>
    <col min="4328" max="4328" bestFit="true" customWidth="true" style="19" width="24.1796875" collapsed="false"/>
    <col min="4329" max="4329" bestFit="true" customWidth="true" style="19" width="22.7265625" collapsed="false"/>
    <col min="4330" max="4330" bestFit="true" customWidth="true" style="19" width="16.453125" collapsed="false"/>
    <col min="4331" max="4331" bestFit="true" customWidth="true" style="19" width="13.26953125" collapsed="false"/>
    <col min="4332" max="4332" customWidth="true" style="19" width="2.453125" collapsed="false"/>
    <col min="4333" max="4558" style="19" width="14.453125" collapsed="false"/>
    <col min="4559" max="4559" customWidth="true" style="19" width="1.54296875" collapsed="false"/>
    <col min="4560" max="4561" customWidth="true" style="19" width="42.54296875" collapsed="false"/>
    <col min="4562" max="4562" customWidth="true" style="19" width="9.7265625" collapsed="false"/>
    <col min="4563" max="4563" customWidth="true" style="19" width="1.54296875" collapsed="false"/>
    <col min="4564" max="4564" customWidth="true" style="19" width="13.54296875" collapsed="false"/>
    <col min="4565" max="4565" customWidth="true" style="19" width="15.0" collapsed="false"/>
    <col min="4566" max="4566" customWidth="true" style="19" width="69.453125" collapsed="false"/>
    <col min="4567" max="4567" customWidth="true" style="19" width="29.0" collapsed="false"/>
    <col min="4568" max="4568" customWidth="true" style="19" width="1.26953125" collapsed="false"/>
    <col min="4569" max="4569" customWidth="true" style="19" width="29.0" collapsed="false"/>
    <col min="4570" max="4570" customWidth="true" style="19" width="1.54296875" collapsed="false"/>
    <col min="4571" max="4571" customWidth="true" hidden="true" style="19" width="0.0" collapsed="false"/>
    <col min="4572" max="4572" customWidth="true" style="19" width="29.0" collapsed="false"/>
    <col min="4573" max="4573" customWidth="true" style="19" width="1.54296875" collapsed="false"/>
    <col min="4574" max="4574" customWidth="true" style="19" width="3.54296875" collapsed="false"/>
    <col min="4575" max="4575" customWidth="true" style="19" width="29.0" collapsed="false"/>
    <col min="4576" max="4576" customWidth="true" style="19" width="1.54296875" collapsed="false"/>
    <col min="4577" max="4577" customWidth="true" style="19" width="29.0" collapsed="false"/>
    <col min="4578" max="4578" customWidth="true" style="19" width="1.54296875" collapsed="false"/>
    <col min="4579" max="4580" customWidth="true" hidden="true" style="19" width="0.0" collapsed="false"/>
    <col min="4581" max="4581" customWidth="true" style="19" width="1.26953125" collapsed="false"/>
    <col min="4582" max="4582" customWidth="true" style="19" width="5.0" collapsed="false"/>
    <col min="4583" max="4583" bestFit="true" customWidth="true" style="19" width="22.7265625" collapsed="false"/>
    <col min="4584" max="4584" bestFit="true" customWidth="true" style="19" width="24.1796875" collapsed="false"/>
    <col min="4585" max="4585" bestFit="true" customWidth="true" style="19" width="22.7265625" collapsed="false"/>
    <col min="4586" max="4586" bestFit="true" customWidth="true" style="19" width="16.453125" collapsed="false"/>
    <col min="4587" max="4587" bestFit="true" customWidth="true" style="19" width="13.26953125" collapsed="false"/>
    <col min="4588" max="4588" customWidth="true" style="19" width="2.453125" collapsed="false"/>
    <col min="4589" max="4814" style="19" width="14.453125" collapsed="false"/>
    <col min="4815" max="4815" customWidth="true" style="19" width="1.54296875" collapsed="false"/>
    <col min="4816" max="4817" customWidth="true" style="19" width="42.54296875" collapsed="false"/>
    <col min="4818" max="4818" customWidth="true" style="19" width="9.7265625" collapsed="false"/>
    <col min="4819" max="4819" customWidth="true" style="19" width="1.54296875" collapsed="false"/>
    <col min="4820" max="4820" customWidth="true" style="19" width="13.54296875" collapsed="false"/>
    <col min="4821" max="4821" customWidth="true" style="19" width="15.0" collapsed="false"/>
    <col min="4822" max="4822" customWidth="true" style="19" width="69.453125" collapsed="false"/>
    <col min="4823" max="4823" customWidth="true" style="19" width="29.0" collapsed="false"/>
    <col min="4824" max="4824" customWidth="true" style="19" width="1.26953125" collapsed="false"/>
    <col min="4825" max="4825" customWidth="true" style="19" width="29.0" collapsed="false"/>
    <col min="4826" max="4826" customWidth="true" style="19" width="1.54296875" collapsed="false"/>
    <col min="4827" max="4827" customWidth="true" hidden="true" style="19" width="0.0" collapsed="false"/>
    <col min="4828" max="4828" customWidth="true" style="19" width="29.0" collapsed="false"/>
    <col min="4829" max="4829" customWidth="true" style="19" width="1.54296875" collapsed="false"/>
    <col min="4830" max="4830" customWidth="true" style="19" width="3.54296875" collapsed="false"/>
    <col min="4831" max="4831" customWidth="true" style="19" width="29.0" collapsed="false"/>
    <col min="4832" max="4832" customWidth="true" style="19" width="1.54296875" collapsed="false"/>
    <col min="4833" max="4833" customWidth="true" style="19" width="29.0" collapsed="false"/>
    <col min="4834" max="4834" customWidth="true" style="19" width="1.54296875" collapsed="false"/>
    <col min="4835" max="4836" customWidth="true" hidden="true" style="19" width="0.0" collapsed="false"/>
    <col min="4837" max="4837" customWidth="true" style="19" width="1.26953125" collapsed="false"/>
    <col min="4838" max="4838" customWidth="true" style="19" width="5.0" collapsed="false"/>
    <col min="4839" max="4839" bestFit="true" customWidth="true" style="19" width="22.7265625" collapsed="false"/>
    <col min="4840" max="4840" bestFit="true" customWidth="true" style="19" width="24.1796875" collapsed="false"/>
    <col min="4841" max="4841" bestFit="true" customWidth="true" style="19" width="22.7265625" collapsed="false"/>
    <col min="4842" max="4842" bestFit="true" customWidth="true" style="19" width="16.453125" collapsed="false"/>
    <col min="4843" max="4843" bestFit="true" customWidth="true" style="19" width="13.26953125" collapsed="false"/>
    <col min="4844" max="4844" customWidth="true" style="19" width="2.453125" collapsed="false"/>
    <col min="4845" max="5070" style="19" width="14.453125" collapsed="false"/>
    <col min="5071" max="5071" customWidth="true" style="19" width="1.54296875" collapsed="false"/>
    <col min="5072" max="5073" customWidth="true" style="19" width="42.54296875" collapsed="false"/>
    <col min="5074" max="5074" customWidth="true" style="19" width="9.7265625" collapsed="false"/>
    <col min="5075" max="5075" customWidth="true" style="19" width="1.54296875" collapsed="false"/>
    <col min="5076" max="5076" customWidth="true" style="19" width="13.54296875" collapsed="false"/>
    <col min="5077" max="5077" customWidth="true" style="19" width="15.0" collapsed="false"/>
    <col min="5078" max="5078" customWidth="true" style="19" width="69.453125" collapsed="false"/>
    <col min="5079" max="5079" customWidth="true" style="19" width="29.0" collapsed="false"/>
    <col min="5080" max="5080" customWidth="true" style="19" width="1.26953125" collapsed="false"/>
    <col min="5081" max="5081" customWidth="true" style="19" width="29.0" collapsed="false"/>
    <col min="5082" max="5082" customWidth="true" style="19" width="1.54296875" collapsed="false"/>
    <col min="5083" max="5083" customWidth="true" hidden="true" style="19" width="0.0" collapsed="false"/>
    <col min="5084" max="5084" customWidth="true" style="19" width="29.0" collapsed="false"/>
    <col min="5085" max="5085" customWidth="true" style="19" width="1.54296875" collapsed="false"/>
    <col min="5086" max="5086" customWidth="true" style="19" width="3.54296875" collapsed="false"/>
    <col min="5087" max="5087" customWidth="true" style="19" width="29.0" collapsed="false"/>
    <col min="5088" max="5088" customWidth="true" style="19" width="1.54296875" collapsed="false"/>
    <col min="5089" max="5089" customWidth="true" style="19" width="29.0" collapsed="false"/>
    <col min="5090" max="5090" customWidth="true" style="19" width="1.54296875" collapsed="false"/>
    <col min="5091" max="5092" customWidth="true" hidden="true" style="19" width="0.0" collapsed="false"/>
    <col min="5093" max="5093" customWidth="true" style="19" width="1.26953125" collapsed="false"/>
    <col min="5094" max="5094" customWidth="true" style="19" width="5.0" collapsed="false"/>
    <col min="5095" max="5095" bestFit="true" customWidth="true" style="19" width="22.7265625" collapsed="false"/>
    <col min="5096" max="5096" bestFit="true" customWidth="true" style="19" width="24.1796875" collapsed="false"/>
    <col min="5097" max="5097" bestFit="true" customWidth="true" style="19" width="22.7265625" collapsed="false"/>
    <col min="5098" max="5098" bestFit="true" customWidth="true" style="19" width="16.453125" collapsed="false"/>
    <col min="5099" max="5099" bestFit="true" customWidth="true" style="19" width="13.26953125" collapsed="false"/>
    <col min="5100" max="5100" customWidth="true" style="19" width="2.453125" collapsed="false"/>
    <col min="5101" max="5326" style="19" width="14.453125" collapsed="false"/>
    <col min="5327" max="5327" customWidth="true" style="19" width="1.54296875" collapsed="false"/>
    <col min="5328" max="5329" customWidth="true" style="19" width="42.54296875" collapsed="false"/>
    <col min="5330" max="5330" customWidth="true" style="19" width="9.7265625" collapsed="false"/>
    <col min="5331" max="5331" customWidth="true" style="19" width="1.54296875" collapsed="false"/>
    <col min="5332" max="5332" customWidth="true" style="19" width="13.54296875" collapsed="false"/>
    <col min="5333" max="5333" customWidth="true" style="19" width="15.0" collapsed="false"/>
    <col min="5334" max="5334" customWidth="true" style="19" width="69.453125" collapsed="false"/>
    <col min="5335" max="5335" customWidth="true" style="19" width="29.0" collapsed="false"/>
    <col min="5336" max="5336" customWidth="true" style="19" width="1.26953125" collapsed="false"/>
    <col min="5337" max="5337" customWidth="true" style="19" width="29.0" collapsed="false"/>
    <col min="5338" max="5338" customWidth="true" style="19" width="1.54296875" collapsed="false"/>
    <col min="5339" max="5339" customWidth="true" hidden="true" style="19" width="0.0" collapsed="false"/>
    <col min="5340" max="5340" customWidth="true" style="19" width="29.0" collapsed="false"/>
    <col min="5341" max="5341" customWidth="true" style="19" width="1.54296875" collapsed="false"/>
    <col min="5342" max="5342" customWidth="true" style="19" width="3.54296875" collapsed="false"/>
    <col min="5343" max="5343" customWidth="true" style="19" width="29.0" collapsed="false"/>
    <col min="5344" max="5344" customWidth="true" style="19" width="1.54296875" collapsed="false"/>
    <col min="5345" max="5345" customWidth="true" style="19" width="29.0" collapsed="false"/>
    <col min="5346" max="5346" customWidth="true" style="19" width="1.54296875" collapsed="false"/>
    <col min="5347" max="5348" customWidth="true" hidden="true" style="19" width="0.0" collapsed="false"/>
    <col min="5349" max="5349" customWidth="true" style="19" width="1.26953125" collapsed="false"/>
    <col min="5350" max="5350" customWidth="true" style="19" width="5.0" collapsed="false"/>
    <col min="5351" max="5351" bestFit="true" customWidth="true" style="19" width="22.7265625" collapsed="false"/>
    <col min="5352" max="5352" bestFit="true" customWidth="true" style="19" width="24.1796875" collapsed="false"/>
    <col min="5353" max="5353" bestFit="true" customWidth="true" style="19" width="22.7265625" collapsed="false"/>
    <col min="5354" max="5354" bestFit="true" customWidth="true" style="19" width="16.453125" collapsed="false"/>
    <col min="5355" max="5355" bestFit="true" customWidth="true" style="19" width="13.26953125" collapsed="false"/>
    <col min="5356" max="5356" customWidth="true" style="19" width="2.453125" collapsed="false"/>
    <col min="5357" max="5582" style="19" width="14.453125" collapsed="false"/>
    <col min="5583" max="5583" customWidth="true" style="19" width="1.54296875" collapsed="false"/>
    <col min="5584" max="5585" customWidth="true" style="19" width="42.54296875" collapsed="false"/>
    <col min="5586" max="5586" customWidth="true" style="19" width="9.7265625" collapsed="false"/>
    <col min="5587" max="5587" customWidth="true" style="19" width="1.54296875" collapsed="false"/>
    <col min="5588" max="5588" customWidth="true" style="19" width="13.54296875" collapsed="false"/>
    <col min="5589" max="5589" customWidth="true" style="19" width="15.0" collapsed="false"/>
    <col min="5590" max="5590" customWidth="true" style="19" width="69.453125" collapsed="false"/>
    <col min="5591" max="5591" customWidth="true" style="19" width="29.0" collapsed="false"/>
    <col min="5592" max="5592" customWidth="true" style="19" width="1.26953125" collapsed="false"/>
    <col min="5593" max="5593" customWidth="true" style="19" width="29.0" collapsed="false"/>
    <col min="5594" max="5594" customWidth="true" style="19" width="1.54296875" collapsed="false"/>
    <col min="5595" max="5595" customWidth="true" hidden="true" style="19" width="0.0" collapsed="false"/>
    <col min="5596" max="5596" customWidth="true" style="19" width="29.0" collapsed="false"/>
    <col min="5597" max="5597" customWidth="true" style="19" width="1.54296875" collapsed="false"/>
    <col min="5598" max="5598" customWidth="true" style="19" width="3.54296875" collapsed="false"/>
    <col min="5599" max="5599" customWidth="true" style="19" width="29.0" collapsed="false"/>
    <col min="5600" max="5600" customWidth="true" style="19" width="1.54296875" collapsed="false"/>
    <col min="5601" max="5601" customWidth="true" style="19" width="29.0" collapsed="false"/>
    <col min="5602" max="5602" customWidth="true" style="19" width="1.54296875" collapsed="false"/>
    <col min="5603" max="5604" customWidth="true" hidden="true" style="19" width="0.0" collapsed="false"/>
    <col min="5605" max="5605" customWidth="true" style="19" width="1.26953125" collapsed="false"/>
    <col min="5606" max="5606" customWidth="true" style="19" width="5.0" collapsed="false"/>
    <col min="5607" max="5607" bestFit="true" customWidth="true" style="19" width="22.7265625" collapsed="false"/>
    <col min="5608" max="5608" bestFit="true" customWidth="true" style="19" width="24.1796875" collapsed="false"/>
    <col min="5609" max="5609" bestFit="true" customWidth="true" style="19" width="22.7265625" collapsed="false"/>
    <col min="5610" max="5610" bestFit="true" customWidth="true" style="19" width="16.453125" collapsed="false"/>
    <col min="5611" max="5611" bestFit="true" customWidth="true" style="19" width="13.26953125" collapsed="false"/>
    <col min="5612" max="5612" customWidth="true" style="19" width="2.453125" collapsed="false"/>
    <col min="5613" max="5838" style="19" width="14.453125" collapsed="false"/>
    <col min="5839" max="5839" customWidth="true" style="19" width="1.54296875" collapsed="false"/>
    <col min="5840" max="5841" customWidth="true" style="19" width="42.54296875" collapsed="false"/>
    <col min="5842" max="5842" customWidth="true" style="19" width="9.7265625" collapsed="false"/>
    <col min="5843" max="5843" customWidth="true" style="19" width="1.54296875" collapsed="false"/>
    <col min="5844" max="5844" customWidth="true" style="19" width="13.54296875" collapsed="false"/>
    <col min="5845" max="5845" customWidth="true" style="19" width="15.0" collapsed="false"/>
    <col min="5846" max="5846" customWidth="true" style="19" width="69.453125" collapsed="false"/>
    <col min="5847" max="5847" customWidth="true" style="19" width="29.0" collapsed="false"/>
    <col min="5848" max="5848" customWidth="true" style="19" width="1.26953125" collapsed="false"/>
    <col min="5849" max="5849" customWidth="true" style="19" width="29.0" collapsed="false"/>
    <col min="5850" max="5850" customWidth="true" style="19" width="1.54296875" collapsed="false"/>
    <col min="5851" max="5851" customWidth="true" hidden="true" style="19" width="0.0" collapsed="false"/>
    <col min="5852" max="5852" customWidth="true" style="19" width="29.0" collapsed="false"/>
    <col min="5853" max="5853" customWidth="true" style="19" width="1.54296875" collapsed="false"/>
    <col min="5854" max="5854" customWidth="true" style="19" width="3.54296875" collapsed="false"/>
    <col min="5855" max="5855" customWidth="true" style="19" width="29.0" collapsed="false"/>
    <col min="5856" max="5856" customWidth="true" style="19" width="1.54296875" collapsed="false"/>
    <col min="5857" max="5857" customWidth="true" style="19" width="29.0" collapsed="false"/>
    <col min="5858" max="5858" customWidth="true" style="19" width="1.54296875" collapsed="false"/>
    <col min="5859" max="5860" customWidth="true" hidden="true" style="19" width="0.0" collapsed="false"/>
    <col min="5861" max="5861" customWidth="true" style="19" width="1.26953125" collapsed="false"/>
    <col min="5862" max="5862" customWidth="true" style="19" width="5.0" collapsed="false"/>
    <col min="5863" max="5863" bestFit="true" customWidth="true" style="19" width="22.7265625" collapsed="false"/>
    <col min="5864" max="5864" bestFit="true" customWidth="true" style="19" width="24.1796875" collapsed="false"/>
    <col min="5865" max="5865" bestFit="true" customWidth="true" style="19" width="22.7265625" collapsed="false"/>
    <col min="5866" max="5866" bestFit="true" customWidth="true" style="19" width="16.453125" collapsed="false"/>
    <col min="5867" max="5867" bestFit="true" customWidth="true" style="19" width="13.26953125" collapsed="false"/>
    <col min="5868" max="5868" customWidth="true" style="19" width="2.453125" collapsed="false"/>
    <col min="5869" max="6094" style="19" width="14.453125" collapsed="false"/>
    <col min="6095" max="6095" customWidth="true" style="19" width="1.54296875" collapsed="false"/>
    <col min="6096" max="6097" customWidth="true" style="19" width="42.54296875" collapsed="false"/>
    <col min="6098" max="6098" customWidth="true" style="19" width="9.7265625" collapsed="false"/>
    <col min="6099" max="6099" customWidth="true" style="19" width="1.54296875" collapsed="false"/>
    <col min="6100" max="6100" customWidth="true" style="19" width="13.54296875" collapsed="false"/>
    <col min="6101" max="6101" customWidth="true" style="19" width="15.0" collapsed="false"/>
    <col min="6102" max="6102" customWidth="true" style="19" width="69.453125" collapsed="false"/>
    <col min="6103" max="6103" customWidth="true" style="19" width="29.0" collapsed="false"/>
    <col min="6104" max="6104" customWidth="true" style="19" width="1.26953125" collapsed="false"/>
    <col min="6105" max="6105" customWidth="true" style="19" width="29.0" collapsed="false"/>
    <col min="6106" max="6106" customWidth="true" style="19" width="1.54296875" collapsed="false"/>
    <col min="6107" max="6107" customWidth="true" hidden="true" style="19" width="0.0" collapsed="false"/>
    <col min="6108" max="6108" customWidth="true" style="19" width="29.0" collapsed="false"/>
    <col min="6109" max="6109" customWidth="true" style="19" width="1.54296875" collapsed="false"/>
    <col min="6110" max="6110" customWidth="true" style="19" width="3.54296875" collapsed="false"/>
    <col min="6111" max="6111" customWidth="true" style="19" width="29.0" collapsed="false"/>
    <col min="6112" max="6112" customWidth="true" style="19" width="1.54296875" collapsed="false"/>
    <col min="6113" max="6113" customWidth="true" style="19" width="29.0" collapsed="false"/>
    <col min="6114" max="6114" customWidth="true" style="19" width="1.54296875" collapsed="false"/>
    <col min="6115" max="6116" customWidth="true" hidden="true" style="19" width="0.0" collapsed="false"/>
    <col min="6117" max="6117" customWidth="true" style="19" width="1.26953125" collapsed="false"/>
    <col min="6118" max="6118" customWidth="true" style="19" width="5.0" collapsed="false"/>
    <col min="6119" max="6119" bestFit="true" customWidth="true" style="19" width="22.7265625" collapsed="false"/>
    <col min="6120" max="6120" bestFit="true" customWidth="true" style="19" width="24.1796875" collapsed="false"/>
    <col min="6121" max="6121" bestFit="true" customWidth="true" style="19" width="22.7265625" collapsed="false"/>
    <col min="6122" max="6122" bestFit="true" customWidth="true" style="19" width="16.453125" collapsed="false"/>
    <col min="6123" max="6123" bestFit="true" customWidth="true" style="19" width="13.26953125" collapsed="false"/>
    <col min="6124" max="6124" customWidth="true" style="19" width="2.453125" collapsed="false"/>
    <col min="6125" max="6350" style="19" width="14.453125" collapsed="false"/>
    <col min="6351" max="6351" customWidth="true" style="19" width="1.54296875" collapsed="false"/>
    <col min="6352" max="6353" customWidth="true" style="19" width="42.54296875" collapsed="false"/>
    <col min="6354" max="6354" customWidth="true" style="19" width="9.7265625" collapsed="false"/>
    <col min="6355" max="6355" customWidth="true" style="19" width="1.54296875" collapsed="false"/>
    <col min="6356" max="6356" customWidth="true" style="19" width="13.54296875" collapsed="false"/>
    <col min="6357" max="6357" customWidth="true" style="19" width="15.0" collapsed="false"/>
    <col min="6358" max="6358" customWidth="true" style="19" width="69.453125" collapsed="false"/>
    <col min="6359" max="6359" customWidth="true" style="19" width="29.0" collapsed="false"/>
    <col min="6360" max="6360" customWidth="true" style="19" width="1.26953125" collapsed="false"/>
    <col min="6361" max="6361" customWidth="true" style="19" width="29.0" collapsed="false"/>
    <col min="6362" max="6362" customWidth="true" style="19" width="1.54296875" collapsed="false"/>
    <col min="6363" max="6363" customWidth="true" hidden="true" style="19" width="0.0" collapsed="false"/>
    <col min="6364" max="6364" customWidth="true" style="19" width="29.0" collapsed="false"/>
    <col min="6365" max="6365" customWidth="true" style="19" width="1.54296875" collapsed="false"/>
    <col min="6366" max="6366" customWidth="true" style="19" width="3.54296875" collapsed="false"/>
    <col min="6367" max="6367" customWidth="true" style="19" width="29.0" collapsed="false"/>
    <col min="6368" max="6368" customWidth="true" style="19" width="1.54296875" collapsed="false"/>
    <col min="6369" max="6369" customWidth="true" style="19" width="29.0" collapsed="false"/>
    <col min="6370" max="6370" customWidth="true" style="19" width="1.54296875" collapsed="false"/>
    <col min="6371" max="6372" customWidth="true" hidden="true" style="19" width="0.0" collapsed="false"/>
    <col min="6373" max="6373" customWidth="true" style="19" width="1.26953125" collapsed="false"/>
    <col min="6374" max="6374" customWidth="true" style="19" width="5.0" collapsed="false"/>
    <col min="6375" max="6375" bestFit="true" customWidth="true" style="19" width="22.7265625" collapsed="false"/>
    <col min="6376" max="6376" bestFit="true" customWidth="true" style="19" width="24.1796875" collapsed="false"/>
    <col min="6377" max="6377" bestFit="true" customWidth="true" style="19" width="22.7265625" collapsed="false"/>
    <col min="6378" max="6378" bestFit="true" customWidth="true" style="19" width="16.453125" collapsed="false"/>
    <col min="6379" max="6379" bestFit="true" customWidth="true" style="19" width="13.26953125" collapsed="false"/>
    <col min="6380" max="6380" customWidth="true" style="19" width="2.453125" collapsed="false"/>
    <col min="6381" max="6606" style="19" width="14.453125" collapsed="false"/>
    <col min="6607" max="6607" customWidth="true" style="19" width="1.54296875" collapsed="false"/>
    <col min="6608" max="6609" customWidth="true" style="19" width="42.54296875" collapsed="false"/>
    <col min="6610" max="6610" customWidth="true" style="19" width="9.7265625" collapsed="false"/>
    <col min="6611" max="6611" customWidth="true" style="19" width="1.54296875" collapsed="false"/>
    <col min="6612" max="6612" customWidth="true" style="19" width="13.54296875" collapsed="false"/>
    <col min="6613" max="6613" customWidth="true" style="19" width="15.0" collapsed="false"/>
    <col min="6614" max="6614" customWidth="true" style="19" width="69.453125" collapsed="false"/>
    <col min="6615" max="6615" customWidth="true" style="19" width="29.0" collapsed="false"/>
    <col min="6616" max="6616" customWidth="true" style="19" width="1.26953125" collapsed="false"/>
    <col min="6617" max="6617" customWidth="true" style="19" width="29.0" collapsed="false"/>
    <col min="6618" max="6618" customWidth="true" style="19" width="1.54296875" collapsed="false"/>
    <col min="6619" max="6619" customWidth="true" hidden="true" style="19" width="0.0" collapsed="false"/>
    <col min="6620" max="6620" customWidth="true" style="19" width="29.0" collapsed="false"/>
    <col min="6621" max="6621" customWidth="true" style="19" width="1.54296875" collapsed="false"/>
    <col min="6622" max="6622" customWidth="true" style="19" width="3.54296875" collapsed="false"/>
    <col min="6623" max="6623" customWidth="true" style="19" width="29.0" collapsed="false"/>
    <col min="6624" max="6624" customWidth="true" style="19" width="1.54296875" collapsed="false"/>
    <col min="6625" max="6625" customWidth="true" style="19" width="29.0" collapsed="false"/>
    <col min="6626" max="6626" customWidth="true" style="19" width="1.54296875" collapsed="false"/>
    <col min="6627" max="6628" customWidth="true" hidden="true" style="19" width="0.0" collapsed="false"/>
    <col min="6629" max="6629" customWidth="true" style="19" width="1.26953125" collapsed="false"/>
    <col min="6630" max="6630" customWidth="true" style="19" width="5.0" collapsed="false"/>
    <col min="6631" max="6631" bestFit="true" customWidth="true" style="19" width="22.7265625" collapsed="false"/>
    <col min="6632" max="6632" bestFit="true" customWidth="true" style="19" width="24.1796875" collapsed="false"/>
    <col min="6633" max="6633" bestFit="true" customWidth="true" style="19" width="22.7265625" collapsed="false"/>
    <col min="6634" max="6634" bestFit="true" customWidth="true" style="19" width="16.453125" collapsed="false"/>
    <col min="6635" max="6635" bestFit="true" customWidth="true" style="19" width="13.26953125" collapsed="false"/>
    <col min="6636" max="6636" customWidth="true" style="19" width="2.453125" collapsed="false"/>
    <col min="6637" max="6862" style="19" width="14.453125" collapsed="false"/>
    <col min="6863" max="6863" customWidth="true" style="19" width="1.54296875" collapsed="false"/>
    <col min="6864" max="6865" customWidth="true" style="19" width="42.54296875" collapsed="false"/>
    <col min="6866" max="6866" customWidth="true" style="19" width="9.7265625" collapsed="false"/>
    <col min="6867" max="6867" customWidth="true" style="19" width="1.54296875" collapsed="false"/>
    <col min="6868" max="6868" customWidth="true" style="19" width="13.54296875" collapsed="false"/>
    <col min="6869" max="6869" customWidth="true" style="19" width="15.0" collapsed="false"/>
    <col min="6870" max="6870" customWidth="true" style="19" width="69.453125" collapsed="false"/>
    <col min="6871" max="6871" customWidth="true" style="19" width="29.0" collapsed="false"/>
    <col min="6872" max="6872" customWidth="true" style="19" width="1.26953125" collapsed="false"/>
    <col min="6873" max="6873" customWidth="true" style="19" width="29.0" collapsed="false"/>
    <col min="6874" max="6874" customWidth="true" style="19" width="1.54296875" collapsed="false"/>
    <col min="6875" max="6875" customWidth="true" hidden="true" style="19" width="0.0" collapsed="false"/>
    <col min="6876" max="6876" customWidth="true" style="19" width="29.0" collapsed="false"/>
    <col min="6877" max="6877" customWidth="true" style="19" width="1.54296875" collapsed="false"/>
    <col min="6878" max="6878" customWidth="true" style="19" width="3.54296875" collapsed="false"/>
    <col min="6879" max="6879" customWidth="true" style="19" width="29.0" collapsed="false"/>
    <col min="6880" max="6880" customWidth="true" style="19" width="1.54296875" collapsed="false"/>
    <col min="6881" max="6881" customWidth="true" style="19" width="29.0" collapsed="false"/>
    <col min="6882" max="6882" customWidth="true" style="19" width="1.54296875" collapsed="false"/>
    <col min="6883" max="6884" customWidth="true" hidden="true" style="19" width="0.0" collapsed="false"/>
    <col min="6885" max="6885" customWidth="true" style="19" width="1.26953125" collapsed="false"/>
    <col min="6886" max="6886" customWidth="true" style="19" width="5.0" collapsed="false"/>
    <col min="6887" max="6887" bestFit="true" customWidth="true" style="19" width="22.7265625" collapsed="false"/>
    <col min="6888" max="6888" bestFit="true" customWidth="true" style="19" width="24.1796875" collapsed="false"/>
    <col min="6889" max="6889" bestFit="true" customWidth="true" style="19" width="22.7265625" collapsed="false"/>
    <col min="6890" max="6890" bestFit="true" customWidth="true" style="19" width="16.453125" collapsed="false"/>
    <col min="6891" max="6891" bestFit="true" customWidth="true" style="19" width="13.26953125" collapsed="false"/>
    <col min="6892" max="6892" customWidth="true" style="19" width="2.453125" collapsed="false"/>
    <col min="6893" max="7118" style="19" width="14.453125" collapsed="false"/>
    <col min="7119" max="7119" customWidth="true" style="19" width="1.54296875" collapsed="false"/>
    <col min="7120" max="7121" customWidth="true" style="19" width="42.54296875" collapsed="false"/>
    <col min="7122" max="7122" customWidth="true" style="19" width="9.7265625" collapsed="false"/>
    <col min="7123" max="7123" customWidth="true" style="19" width="1.54296875" collapsed="false"/>
    <col min="7124" max="7124" customWidth="true" style="19" width="13.54296875" collapsed="false"/>
    <col min="7125" max="7125" customWidth="true" style="19" width="15.0" collapsed="false"/>
    <col min="7126" max="7126" customWidth="true" style="19" width="69.453125" collapsed="false"/>
    <col min="7127" max="7127" customWidth="true" style="19" width="29.0" collapsed="false"/>
    <col min="7128" max="7128" customWidth="true" style="19" width="1.26953125" collapsed="false"/>
    <col min="7129" max="7129" customWidth="true" style="19" width="29.0" collapsed="false"/>
    <col min="7130" max="7130" customWidth="true" style="19" width="1.54296875" collapsed="false"/>
    <col min="7131" max="7131" customWidth="true" hidden="true" style="19" width="0.0" collapsed="false"/>
    <col min="7132" max="7132" customWidth="true" style="19" width="29.0" collapsed="false"/>
    <col min="7133" max="7133" customWidth="true" style="19" width="1.54296875" collapsed="false"/>
    <col min="7134" max="7134" customWidth="true" style="19" width="3.54296875" collapsed="false"/>
    <col min="7135" max="7135" customWidth="true" style="19" width="29.0" collapsed="false"/>
    <col min="7136" max="7136" customWidth="true" style="19" width="1.54296875" collapsed="false"/>
    <col min="7137" max="7137" customWidth="true" style="19" width="29.0" collapsed="false"/>
    <col min="7138" max="7138" customWidth="true" style="19" width="1.54296875" collapsed="false"/>
    <col min="7139" max="7140" customWidth="true" hidden="true" style="19" width="0.0" collapsed="false"/>
    <col min="7141" max="7141" customWidth="true" style="19" width="1.26953125" collapsed="false"/>
    <col min="7142" max="7142" customWidth="true" style="19" width="5.0" collapsed="false"/>
    <col min="7143" max="7143" bestFit="true" customWidth="true" style="19" width="22.7265625" collapsed="false"/>
    <col min="7144" max="7144" bestFit="true" customWidth="true" style="19" width="24.1796875" collapsed="false"/>
    <col min="7145" max="7145" bestFit="true" customWidth="true" style="19" width="22.7265625" collapsed="false"/>
    <col min="7146" max="7146" bestFit="true" customWidth="true" style="19" width="16.453125" collapsed="false"/>
    <col min="7147" max="7147" bestFit="true" customWidth="true" style="19" width="13.26953125" collapsed="false"/>
    <col min="7148" max="7148" customWidth="true" style="19" width="2.453125" collapsed="false"/>
    <col min="7149" max="7374" style="19" width="14.453125" collapsed="false"/>
    <col min="7375" max="7375" customWidth="true" style="19" width="1.54296875" collapsed="false"/>
    <col min="7376" max="7377" customWidth="true" style="19" width="42.54296875" collapsed="false"/>
    <col min="7378" max="7378" customWidth="true" style="19" width="9.7265625" collapsed="false"/>
    <col min="7379" max="7379" customWidth="true" style="19" width="1.54296875" collapsed="false"/>
    <col min="7380" max="7380" customWidth="true" style="19" width="13.54296875" collapsed="false"/>
    <col min="7381" max="7381" customWidth="true" style="19" width="15.0" collapsed="false"/>
    <col min="7382" max="7382" customWidth="true" style="19" width="69.453125" collapsed="false"/>
    <col min="7383" max="7383" customWidth="true" style="19" width="29.0" collapsed="false"/>
    <col min="7384" max="7384" customWidth="true" style="19" width="1.26953125" collapsed="false"/>
    <col min="7385" max="7385" customWidth="true" style="19" width="29.0" collapsed="false"/>
    <col min="7386" max="7386" customWidth="true" style="19" width="1.54296875" collapsed="false"/>
    <col min="7387" max="7387" customWidth="true" hidden="true" style="19" width="0.0" collapsed="false"/>
    <col min="7388" max="7388" customWidth="true" style="19" width="29.0" collapsed="false"/>
    <col min="7389" max="7389" customWidth="true" style="19" width="1.54296875" collapsed="false"/>
    <col min="7390" max="7390" customWidth="true" style="19" width="3.54296875" collapsed="false"/>
    <col min="7391" max="7391" customWidth="true" style="19" width="29.0" collapsed="false"/>
    <col min="7392" max="7392" customWidth="true" style="19" width="1.54296875" collapsed="false"/>
    <col min="7393" max="7393" customWidth="true" style="19" width="29.0" collapsed="false"/>
    <col min="7394" max="7394" customWidth="true" style="19" width="1.54296875" collapsed="false"/>
    <col min="7395" max="7396" customWidth="true" hidden="true" style="19" width="0.0" collapsed="false"/>
    <col min="7397" max="7397" customWidth="true" style="19" width="1.26953125" collapsed="false"/>
    <col min="7398" max="7398" customWidth="true" style="19" width="5.0" collapsed="false"/>
    <col min="7399" max="7399" bestFit="true" customWidth="true" style="19" width="22.7265625" collapsed="false"/>
    <col min="7400" max="7400" bestFit="true" customWidth="true" style="19" width="24.1796875" collapsed="false"/>
    <col min="7401" max="7401" bestFit="true" customWidth="true" style="19" width="22.7265625" collapsed="false"/>
    <col min="7402" max="7402" bestFit="true" customWidth="true" style="19" width="16.453125" collapsed="false"/>
    <col min="7403" max="7403" bestFit="true" customWidth="true" style="19" width="13.26953125" collapsed="false"/>
    <col min="7404" max="7404" customWidth="true" style="19" width="2.453125" collapsed="false"/>
    <col min="7405" max="7630" style="19" width="14.453125" collapsed="false"/>
    <col min="7631" max="7631" customWidth="true" style="19" width="1.54296875" collapsed="false"/>
    <col min="7632" max="7633" customWidth="true" style="19" width="42.54296875" collapsed="false"/>
    <col min="7634" max="7634" customWidth="true" style="19" width="9.7265625" collapsed="false"/>
    <col min="7635" max="7635" customWidth="true" style="19" width="1.54296875" collapsed="false"/>
    <col min="7636" max="7636" customWidth="true" style="19" width="13.54296875" collapsed="false"/>
    <col min="7637" max="7637" customWidth="true" style="19" width="15.0" collapsed="false"/>
    <col min="7638" max="7638" customWidth="true" style="19" width="69.453125" collapsed="false"/>
    <col min="7639" max="7639" customWidth="true" style="19" width="29.0" collapsed="false"/>
    <col min="7640" max="7640" customWidth="true" style="19" width="1.26953125" collapsed="false"/>
    <col min="7641" max="7641" customWidth="true" style="19" width="29.0" collapsed="false"/>
    <col min="7642" max="7642" customWidth="true" style="19" width="1.54296875" collapsed="false"/>
    <col min="7643" max="7643" customWidth="true" hidden="true" style="19" width="0.0" collapsed="false"/>
    <col min="7644" max="7644" customWidth="true" style="19" width="29.0" collapsed="false"/>
    <col min="7645" max="7645" customWidth="true" style="19" width="1.54296875" collapsed="false"/>
    <col min="7646" max="7646" customWidth="true" style="19" width="3.54296875" collapsed="false"/>
    <col min="7647" max="7647" customWidth="true" style="19" width="29.0" collapsed="false"/>
    <col min="7648" max="7648" customWidth="true" style="19" width="1.54296875" collapsed="false"/>
    <col min="7649" max="7649" customWidth="true" style="19" width="29.0" collapsed="false"/>
    <col min="7650" max="7650" customWidth="true" style="19" width="1.54296875" collapsed="false"/>
    <col min="7651" max="7652" customWidth="true" hidden="true" style="19" width="0.0" collapsed="false"/>
    <col min="7653" max="7653" customWidth="true" style="19" width="1.26953125" collapsed="false"/>
    <col min="7654" max="7654" customWidth="true" style="19" width="5.0" collapsed="false"/>
    <col min="7655" max="7655" bestFit="true" customWidth="true" style="19" width="22.7265625" collapsed="false"/>
    <col min="7656" max="7656" bestFit="true" customWidth="true" style="19" width="24.1796875" collapsed="false"/>
    <col min="7657" max="7657" bestFit="true" customWidth="true" style="19" width="22.7265625" collapsed="false"/>
    <col min="7658" max="7658" bestFit="true" customWidth="true" style="19" width="16.453125" collapsed="false"/>
    <col min="7659" max="7659" bestFit="true" customWidth="true" style="19" width="13.26953125" collapsed="false"/>
    <col min="7660" max="7660" customWidth="true" style="19" width="2.453125" collapsed="false"/>
    <col min="7661" max="7886" style="19" width="14.453125" collapsed="false"/>
    <col min="7887" max="7887" customWidth="true" style="19" width="1.54296875" collapsed="false"/>
    <col min="7888" max="7889" customWidth="true" style="19" width="42.54296875" collapsed="false"/>
    <col min="7890" max="7890" customWidth="true" style="19" width="9.7265625" collapsed="false"/>
    <col min="7891" max="7891" customWidth="true" style="19" width="1.54296875" collapsed="false"/>
    <col min="7892" max="7892" customWidth="true" style="19" width="13.54296875" collapsed="false"/>
    <col min="7893" max="7893" customWidth="true" style="19" width="15.0" collapsed="false"/>
    <col min="7894" max="7894" customWidth="true" style="19" width="69.453125" collapsed="false"/>
    <col min="7895" max="7895" customWidth="true" style="19" width="29.0" collapsed="false"/>
    <col min="7896" max="7896" customWidth="true" style="19" width="1.26953125" collapsed="false"/>
    <col min="7897" max="7897" customWidth="true" style="19" width="29.0" collapsed="false"/>
    <col min="7898" max="7898" customWidth="true" style="19" width="1.54296875" collapsed="false"/>
    <col min="7899" max="7899" customWidth="true" hidden="true" style="19" width="0.0" collapsed="false"/>
    <col min="7900" max="7900" customWidth="true" style="19" width="29.0" collapsed="false"/>
    <col min="7901" max="7901" customWidth="true" style="19" width="1.54296875" collapsed="false"/>
    <col min="7902" max="7902" customWidth="true" style="19" width="3.54296875" collapsed="false"/>
    <col min="7903" max="7903" customWidth="true" style="19" width="29.0" collapsed="false"/>
    <col min="7904" max="7904" customWidth="true" style="19" width="1.54296875" collapsed="false"/>
    <col min="7905" max="7905" customWidth="true" style="19" width="29.0" collapsed="false"/>
    <col min="7906" max="7906" customWidth="true" style="19" width="1.54296875" collapsed="false"/>
    <col min="7907" max="7908" customWidth="true" hidden="true" style="19" width="0.0" collapsed="false"/>
    <col min="7909" max="7909" customWidth="true" style="19" width="1.26953125" collapsed="false"/>
    <col min="7910" max="7910" customWidth="true" style="19" width="5.0" collapsed="false"/>
    <col min="7911" max="7911" bestFit="true" customWidth="true" style="19" width="22.7265625" collapsed="false"/>
    <col min="7912" max="7912" bestFit="true" customWidth="true" style="19" width="24.1796875" collapsed="false"/>
    <col min="7913" max="7913" bestFit="true" customWidth="true" style="19" width="22.7265625" collapsed="false"/>
    <col min="7914" max="7914" bestFit="true" customWidth="true" style="19" width="16.453125" collapsed="false"/>
    <col min="7915" max="7915" bestFit="true" customWidth="true" style="19" width="13.26953125" collapsed="false"/>
    <col min="7916" max="7916" customWidth="true" style="19" width="2.453125" collapsed="false"/>
    <col min="7917" max="8142" style="19" width="14.453125" collapsed="false"/>
    <col min="8143" max="8143" customWidth="true" style="19" width="1.54296875" collapsed="false"/>
    <col min="8144" max="8145" customWidth="true" style="19" width="42.54296875" collapsed="false"/>
    <col min="8146" max="8146" customWidth="true" style="19" width="9.7265625" collapsed="false"/>
    <col min="8147" max="8147" customWidth="true" style="19" width="1.54296875" collapsed="false"/>
    <col min="8148" max="8148" customWidth="true" style="19" width="13.54296875" collapsed="false"/>
    <col min="8149" max="8149" customWidth="true" style="19" width="15.0" collapsed="false"/>
    <col min="8150" max="8150" customWidth="true" style="19" width="69.453125" collapsed="false"/>
    <col min="8151" max="8151" customWidth="true" style="19" width="29.0" collapsed="false"/>
    <col min="8152" max="8152" customWidth="true" style="19" width="1.26953125" collapsed="false"/>
    <col min="8153" max="8153" customWidth="true" style="19" width="29.0" collapsed="false"/>
    <col min="8154" max="8154" customWidth="true" style="19" width="1.54296875" collapsed="false"/>
    <col min="8155" max="8155" customWidth="true" hidden="true" style="19" width="0.0" collapsed="false"/>
    <col min="8156" max="8156" customWidth="true" style="19" width="29.0" collapsed="false"/>
    <col min="8157" max="8157" customWidth="true" style="19" width="1.54296875" collapsed="false"/>
    <col min="8158" max="8158" customWidth="true" style="19" width="3.54296875" collapsed="false"/>
    <col min="8159" max="8159" customWidth="true" style="19" width="29.0" collapsed="false"/>
    <col min="8160" max="8160" customWidth="true" style="19" width="1.54296875" collapsed="false"/>
    <col min="8161" max="8161" customWidth="true" style="19" width="29.0" collapsed="false"/>
    <col min="8162" max="8162" customWidth="true" style="19" width="1.54296875" collapsed="false"/>
    <col min="8163" max="8164" customWidth="true" hidden="true" style="19" width="0.0" collapsed="false"/>
    <col min="8165" max="8165" customWidth="true" style="19" width="1.26953125" collapsed="false"/>
    <col min="8166" max="8166" customWidth="true" style="19" width="5.0" collapsed="false"/>
    <col min="8167" max="8167" bestFit="true" customWidth="true" style="19" width="22.7265625" collapsed="false"/>
    <col min="8168" max="8168" bestFit="true" customWidth="true" style="19" width="24.1796875" collapsed="false"/>
    <col min="8169" max="8169" bestFit="true" customWidth="true" style="19" width="22.7265625" collapsed="false"/>
    <col min="8170" max="8170" bestFit="true" customWidth="true" style="19" width="16.453125" collapsed="false"/>
    <col min="8171" max="8171" bestFit="true" customWidth="true" style="19" width="13.26953125" collapsed="false"/>
    <col min="8172" max="8172" customWidth="true" style="19" width="2.453125" collapsed="false"/>
    <col min="8173" max="8398" style="19" width="14.453125" collapsed="false"/>
    <col min="8399" max="8399" customWidth="true" style="19" width="1.54296875" collapsed="false"/>
    <col min="8400" max="8401" customWidth="true" style="19" width="42.54296875" collapsed="false"/>
    <col min="8402" max="8402" customWidth="true" style="19" width="9.7265625" collapsed="false"/>
    <col min="8403" max="8403" customWidth="true" style="19" width="1.54296875" collapsed="false"/>
    <col min="8404" max="8404" customWidth="true" style="19" width="13.54296875" collapsed="false"/>
    <col min="8405" max="8405" customWidth="true" style="19" width="15.0" collapsed="false"/>
    <col min="8406" max="8406" customWidth="true" style="19" width="69.453125" collapsed="false"/>
    <col min="8407" max="8407" customWidth="true" style="19" width="29.0" collapsed="false"/>
    <col min="8408" max="8408" customWidth="true" style="19" width="1.26953125" collapsed="false"/>
    <col min="8409" max="8409" customWidth="true" style="19" width="29.0" collapsed="false"/>
    <col min="8410" max="8410" customWidth="true" style="19" width="1.54296875" collapsed="false"/>
    <col min="8411" max="8411" customWidth="true" hidden="true" style="19" width="0.0" collapsed="false"/>
    <col min="8412" max="8412" customWidth="true" style="19" width="29.0" collapsed="false"/>
    <col min="8413" max="8413" customWidth="true" style="19" width="1.54296875" collapsed="false"/>
    <col min="8414" max="8414" customWidth="true" style="19" width="3.54296875" collapsed="false"/>
    <col min="8415" max="8415" customWidth="true" style="19" width="29.0" collapsed="false"/>
    <col min="8416" max="8416" customWidth="true" style="19" width="1.54296875" collapsed="false"/>
    <col min="8417" max="8417" customWidth="true" style="19" width="29.0" collapsed="false"/>
    <col min="8418" max="8418" customWidth="true" style="19" width="1.54296875" collapsed="false"/>
    <col min="8419" max="8420" customWidth="true" hidden="true" style="19" width="0.0" collapsed="false"/>
    <col min="8421" max="8421" customWidth="true" style="19" width="1.26953125" collapsed="false"/>
    <col min="8422" max="8422" customWidth="true" style="19" width="5.0" collapsed="false"/>
    <col min="8423" max="8423" bestFit="true" customWidth="true" style="19" width="22.7265625" collapsed="false"/>
    <col min="8424" max="8424" bestFit="true" customWidth="true" style="19" width="24.1796875" collapsed="false"/>
    <col min="8425" max="8425" bestFit="true" customWidth="true" style="19" width="22.7265625" collapsed="false"/>
    <col min="8426" max="8426" bestFit="true" customWidth="true" style="19" width="16.453125" collapsed="false"/>
    <col min="8427" max="8427" bestFit="true" customWidth="true" style="19" width="13.26953125" collapsed="false"/>
    <col min="8428" max="8428" customWidth="true" style="19" width="2.453125" collapsed="false"/>
    <col min="8429" max="8654" style="19" width="14.453125" collapsed="false"/>
    <col min="8655" max="8655" customWidth="true" style="19" width="1.54296875" collapsed="false"/>
    <col min="8656" max="8657" customWidth="true" style="19" width="42.54296875" collapsed="false"/>
    <col min="8658" max="8658" customWidth="true" style="19" width="9.7265625" collapsed="false"/>
    <col min="8659" max="8659" customWidth="true" style="19" width="1.54296875" collapsed="false"/>
    <col min="8660" max="8660" customWidth="true" style="19" width="13.54296875" collapsed="false"/>
    <col min="8661" max="8661" customWidth="true" style="19" width="15.0" collapsed="false"/>
    <col min="8662" max="8662" customWidth="true" style="19" width="69.453125" collapsed="false"/>
    <col min="8663" max="8663" customWidth="true" style="19" width="29.0" collapsed="false"/>
    <col min="8664" max="8664" customWidth="true" style="19" width="1.26953125" collapsed="false"/>
    <col min="8665" max="8665" customWidth="true" style="19" width="29.0" collapsed="false"/>
    <col min="8666" max="8666" customWidth="true" style="19" width="1.54296875" collapsed="false"/>
    <col min="8667" max="8667" customWidth="true" hidden="true" style="19" width="0.0" collapsed="false"/>
    <col min="8668" max="8668" customWidth="true" style="19" width="29.0" collapsed="false"/>
    <col min="8669" max="8669" customWidth="true" style="19" width="1.54296875" collapsed="false"/>
    <col min="8670" max="8670" customWidth="true" style="19" width="3.54296875" collapsed="false"/>
    <col min="8671" max="8671" customWidth="true" style="19" width="29.0" collapsed="false"/>
    <col min="8672" max="8672" customWidth="true" style="19" width="1.54296875" collapsed="false"/>
    <col min="8673" max="8673" customWidth="true" style="19" width="29.0" collapsed="false"/>
    <col min="8674" max="8674" customWidth="true" style="19" width="1.54296875" collapsed="false"/>
    <col min="8675" max="8676" customWidth="true" hidden="true" style="19" width="0.0" collapsed="false"/>
    <col min="8677" max="8677" customWidth="true" style="19" width="1.26953125" collapsed="false"/>
    <col min="8678" max="8678" customWidth="true" style="19" width="5.0" collapsed="false"/>
    <col min="8679" max="8679" bestFit="true" customWidth="true" style="19" width="22.7265625" collapsed="false"/>
    <col min="8680" max="8680" bestFit="true" customWidth="true" style="19" width="24.1796875" collapsed="false"/>
    <col min="8681" max="8681" bestFit="true" customWidth="true" style="19" width="22.7265625" collapsed="false"/>
    <col min="8682" max="8682" bestFit="true" customWidth="true" style="19" width="16.453125" collapsed="false"/>
    <col min="8683" max="8683" bestFit="true" customWidth="true" style="19" width="13.26953125" collapsed="false"/>
    <col min="8684" max="8684" customWidth="true" style="19" width="2.453125" collapsed="false"/>
    <col min="8685" max="8910" style="19" width="14.453125" collapsed="false"/>
    <col min="8911" max="8911" customWidth="true" style="19" width="1.54296875" collapsed="false"/>
    <col min="8912" max="8913" customWidth="true" style="19" width="42.54296875" collapsed="false"/>
    <col min="8914" max="8914" customWidth="true" style="19" width="9.7265625" collapsed="false"/>
    <col min="8915" max="8915" customWidth="true" style="19" width="1.54296875" collapsed="false"/>
    <col min="8916" max="8916" customWidth="true" style="19" width="13.54296875" collapsed="false"/>
    <col min="8917" max="8917" customWidth="true" style="19" width="15.0" collapsed="false"/>
    <col min="8918" max="8918" customWidth="true" style="19" width="69.453125" collapsed="false"/>
    <col min="8919" max="8919" customWidth="true" style="19" width="29.0" collapsed="false"/>
    <col min="8920" max="8920" customWidth="true" style="19" width="1.26953125" collapsed="false"/>
    <col min="8921" max="8921" customWidth="true" style="19" width="29.0" collapsed="false"/>
    <col min="8922" max="8922" customWidth="true" style="19" width="1.54296875" collapsed="false"/>
    <col min="8923" max="8923" customWidth="true" hidden="true" style="19" width="0.0" collapsed="false"/>
    <col min="8924" max="8924" customWidth="true" style="19" width="29.0" collapsed="false"/>
    <col min="8925" max="8925" customWidth="true" style="19" width="1.54296875" collapsed="false"/>
    <col min="8926" max="8926" customWidth="true" style="19" width="3.54296875" collapsed="false"/>
    <col min="8927" max="8927" customWidth="true" style="19" width="29.0" collapsed="false"/>
    <col min="8928" max="8928" customWidth="true" style="19" width="1.54296875" collapsed="false"/>
    <col min="8929" max="8929" customWidth="true" style="19" width="29.0" collapsed="false"/>
    <col min="8930" max="8930" customWidth="true" style="19" width="1.54296875" collapsed="false"/>
    <col min="8931" max="8932" customWidth="true" hidden="true" style="19" width="0.0" collapsed="false"/>
    <col min="8933" max="8933" customWidth="true" style="19" width="1.26953125" collapsed="false"/>
    <col min="8934" max="8934" customWidth="true" style="19" width="5.0" collapsed="false"/>
    <col min="8935" max="8935" bestFit="true" customWidth="true" style="19" width="22.7265625" collapsed="false"/>
    <col min="8936" max="8936" bestFit="true" customWidth="true" style="19" width="24.1796875" collapsed="false"/>
    <col min="8937" max="8937" bestFit="true" customWidth="true" style="19" width="22.7265625" collapsed="false"/>
    <col min="8938" max="8938" bestFit="true" customWidth="true" style="19" width="16.453125" collapsed="false"/>
    <col min="8939" max="8939" bestFit="true" customWidth="true" style="19" width="13.26953125" collapsed="false"/>
    <col min="8940" max="8940" customWidth="true" style="19" width="2.453125" collapsed="false"/>
    <col min="8941" max="9166" style="19" width="14.453125" collapsed="false"/>
    <col min="9167" max="9167" customWidth="true" style="19" width="1.54296875" collapsed="false"/>
    <col min="9168" max="9169" customWidth="true" style="19" width="42.54296875" collapsed="false"/>
    <col min="9170" max="9170" customWidth="true" style="19" width="9.7265625" collapsed="false"/>
    <col min="9171" max="9171" customWidth="true" style="19" width="1.54296875" collapsed="false"/>
    <col min="9172" max="9172" customWidth="true" style="19" width="13.54296875" collapsed="false"/>
    <col min="9173" max="9173" customWidth="true" style="19" width="15.0" collapsed="false"/>
    <col min="9174" max="9174" customWidth="true" style="19" width="69.453125" collapsed="false"/>
    <col min="9175" max="9175" customWidth="true" style="19" width="29.0" collapsed="false"/>
    <col min="9176" max="9176" customWidth="true" style="19" width="1.26953125" collapsed="false"/>
    <col min="9177" max="9177" customWidth="true" style="19" width="29.0" collapsed="false"/>
    <col min="9178" max="9178" customWidth="true" style="19" width="1.54296875" collapsed="false"/>
    <col min="9179" max="9179" customWidth="true" hidden="true" style="19" width="0.0" collapsed="false"/>
    <col min="9180" max="9180" customWidth="true" style="19" width="29.0" collapsed="false"/>
    <col min="9181" max="9181" customWidth="true" style="19" width="1.54296875" collapsed="false"/>
    <col min="9182" max="9182" customWidth="true" style="19" width="3.54296875" collapsed="false"/>
    <col min="9183" max="9183" customWidth="true" style="19" width="29.0" collapsed="false"/>
    <col min="9184" max="9184" customWidth="true" style="19" width="1.54296875" collapsed="false"/>
    <col min="9185" max="9185" customWidth="true" style="19" width="29.0" collapsed="false"/>
    <col min="9186" max="9186" customWidth="true" style="19" width="1.54296875" collapsed="false"/>
    <col min="9187" max="9188" customWidth="true" hidden="true" style="19" width="0.0" collapsed="false"/>
    <col min="9189" max="9189" customWidth="true" style="19" width="1.26953125" collapsed="false"/>
    <col min="9190" max="9190" customWidth="true" style="19" width="5.0" collapsed="false"/>
    <col min="9191" max="9191" bestFit="true" customWidth="true" style="19" width="22.7265625" collapsed="false"/>
    <col min="9192" max="9192" bestFit="true" customWidth="true" style="19" width="24.1796875" collapsed="false"/>
    <col min="9193" max="9193" bestFit="true" customWidth="true" style="19" width="22.7265625" collapsed="false"/>
    <col min="9194" max="9194" bestFit="true" customWidth="true" style="19" width="16.453125" collapsed="false"/>
    <col min="9195" max="9195" bestFit="true" customWidth="true" style="19" width="13.26953125" collapsed="false"/>
    <col min="9196" max="9196" customWidth="true" style="19" width="2.453125" collapsed="false"/>
    <col min="9197" max="9422" style="19" width="14.453125" collapsed="false"/>
    <col min="9423" max="9423" customWidth="true" style="19" width="1.54296875" collapsed="false"/>
    <col min="9424" max="9425" customWidth="true" style="19" width="42.54296875" collapsed="false"/>
    <col min="9426" max="9426" customWidth="true" style="19" width="9.7265625" collapsed="false"/>
    <col min="9427" max="9427" customWidth="true" style="19" width="1.54296875" collapsed="false"/>
    <col min="9428" max="9428" customWidth="true" style="19" width="13.54296875" collapsed="false"/>
    <col min="9429" max="9429" customWidth="true" style="19" width="15.0" collapsed="false"/>
    <col min="9430" max="9430" customWidth="true" style="19" width="69.453125" collapsed="false"/>
    <col min="9431" max="9431" customWidth="true" style="19" width="29.0" collapsed="false"/>
    <col min="9432" max="9432" customWidth="true" style="19" width="1.26953125" collapsed="false"/>
    <col min="9433" max="9433" customWidth="true" style="19" width="29.0" collapsed="false"/>
    <col min="9434" max="9434" customWidth="true" style="19" width="1.54296875" collapsed="false"/>
    <col min="9435" max="9435" customWidth="true" hidden="true" style="19" width="0.0" collapsed="false"/>
    <col min="9436" max="9436" customWidth="true" style="19" width="29.0" collapsed="false"/>
    <col min="9437" max="9437" customWidth="true" style="19" width="1.54296875" collapsed="false"/>
    <col min="9438" max="9438" customWidth="true" style="19" width="3.54296875" collapsed="false"/>
    <col min="9439" max="9439" customWidth="true" style="19" width="29.0" collapsed="false"/>
    <col min="9440" max="9440" customWidth="true" style="19" width="1.54296875" collapsed="false"/>
    <col min="9441" max="9441" customWidth="true" style="19" width="29.0" collapsed="false"/>
    <col min="9442" max="9442" customWidth="true" style="19" width="1.54296875" collapsed="false"/>
    <col min="9443" max="9444" customWidth="true" hidden="true" style="19" width="0.0" collapsed="false"/>
    <col min="9445" max="9445" customWidth="true" style="19" width="1.26953125" collapsed="false"/>
    <col min="9446" max="9446" customWidth="true" style="19" width="5.0" collapsed="false"/>
    <col min="9447" max="9447" bestFit="true" customWidth="true" style="19" width="22.7265625" collapsed="false"/>
    <col min="9448" max="9448" bestFit="true" customWidth="true" style="19" width="24.1796875" collapsed="false"/>
    <col min="9449" max="9449" bestFit="true" customWidth="true" style="19" width="22.7265625" collapsed="false"/>
    <col min="9450" max="9450" bestFit="true" customWidth="true" style="19" width="16.453125" collapsed="false"/>
    <col min="9451" max="9451" bestFit="true" customWidth="true" style="19" width="13.26953125" collapsed="false"/>
    <col min="9452" max="9452" customWidth="true" style="19" width="2.453125" collapsed="false"/>
    <col min="9453" max="9678" style="19" width="14.453125" collapsed="false"/>
    <col min="9679" max="9679" customWidth="true" style="19" width="1.54296875" collapsed="false"/>
    <col min="9680" max="9681" customWidth="true" style="19" width="42.54296875" collapsed="false"/>
    <col min="9682" max="9682" customWidth="true" style="19" width="9.7265625" collapsed="false"/>
    <col min="9683" max="9683" customWidth="true" style="19" width="1.54296875" collapsed="false"/>
    <col min="9684" max="9684" customWidth="true" style="19" width="13.54296875" collapsed="false"/>
    <col min="9685" max="9685" customWidth="true" style="19" width="15.0" collapsed="false"/>
    <col min="9686" max="9686" customWidth="true" style="19" width="69.453125" collapsed="false"/>
    <col min="9687" max="9687" customWidth="true" style="19" width="29.0" collapsed="false"/>
    <col min="9688" max="9688" customWidth="true" style="19" width="1.26953125" collapsed="false"/>
    <col min="9689" max="9689" customWidth="true" style="19" width="29.0" collapsed="false"/>
    <col min="9690" max="9690" customWidth="true" style="19" width="1.54296875" collapsed="false"/>
    <col min="9691" max="9691" customWidth="true" hidden="true" style="19" width="0.0" collapsed="false"/>
    <col min="9692" max="9692" customWidth="true" style="19" width="29.0" collapsed="false"/>
    <col min="9693" max="9693" customWidth="true" style="19" width="1.54296875" collapsed="false"/>
    <col min="9694" max="9694" customWidth="true" style="19" width="3.54296875" collapsed="false"/>
    <col min="9695" max="9695" customWidth="true" style="19" width="29.0" collapsed="false"/>
    <col min="9696" max="9696" customWidth="true" style="19" width="1.54296875" collapsed="false"/>
    <col min="9697" max="9697" customWidth="true" style="19" width="29.0" collapsed="false"/>
    <col min="9698" max="9698" customWidth="true" style="19" width="1.54296875" collapsed="false"/>
    <col min="9699" max="9700" customWidth="true" hidden="true" style="19" width="0.0" collapsed="false"/>
    <col min="9701" max="9701" customWidth="true" style="19" width="1.26953125" collapsed="false"/>
    <col min="9702" max="9702" customWidth="true" style="19" width="5.0" collapsed="false"/>
    <col min="9703" max="9703" bestFit="true" customWidth="true" style="19" width="22.7265625" collapsed="false"/>
    <col min="9704" max="9704" bestFit="true" customWidth="true" style="19" width="24.1796875" collapsed="false"/>
    <col min="9705" max="9705" bestFit="true" customWidth="true" style="19" width="22.7265625" collapsed="false"/>
    <col min="9706" max="9706" bestFit="true" customWidth="true" style="19" width="16.453125" collapsed="false"/>
    <col min="9707" max="9707" bestFit="true" customWidth="true" style="19" width="13.26953125" collapsed="false"/>
    <col min="9708" max="9708" customWidth="true" style="19" width="2.453125" collapsed="false"/>
    <col min="9709" max="9934" style="19" width="14.453125" collapsed="false"/>
    <col min="9935" max="9935" customWidth="true" style="19" width="1.54296875" collapsed="false"/>
    <col min="9936" max="9937" customWidth="true" style="19" width="42.54296875" collapsed="false"/>
    <col min="9938" max="9938" customWidth="true" style="19" width="9.7265625" collapsed="false"/>
    <col min="9939" max="9939" customWidth="true" style="19" width="1.54296875" collapsed="false"/>
    <col min="9940" max="9940" customWidth="true" style="19" width="13.54296875" collapsed="false"/>
    <col min="9941" max="9941" customWidth="true" style="19" width="15.0" collapsed="false"/>
    <col min="9942" max="9942" customWidth="true" style="19" width="69.453125" collapsed="false"/>
    <col min="9943" max="9943" customWidth="true" style="19" width="29.0" collapsed="false"/>
    <col min="9944" max="9944" customWidth="true" style="19" width="1.26953125" collapsed="false"/>
    <col min="9945" max="9945" customWidth="true" style="19" width="29.0" collapsed="false"/>
    <col min="9946" max="9946" customWidth="true" style="19" width="1.54296875" collapsed="false"/>
    <col min="9947" max="9947" customWidth="true" hidden="true" style="19" width="0.0" collapsed="false"/>
    <col min="9948" max="9948" customWidth="true" style="19" width="29.0" collapsed="false"/>
    <col min="9949" max="9949" customWidth="true" style="19" width="1.54296875" collapsed="false"/>
    <col min="9950" max="9950" customWidth="true" style="19" width="3.54296875" collapsed="false"/>
    <col min="9951" max="9951" customWidth="true" style="19" width="29.0" collapsed="false"/>
    <col min="9952" max="9952" customWidth="true" style="19" width="1.54296875" collapsed="false"/>
    <col min="9953" max="9953" customWidth="true" style="19" width="29.0" collapsed="false"/>
    <col min="9954" max="9954" customWidth="true" style="19" width="1.54296875" collapsed="false"/>
    <col min="9955" max="9956" customWidth="true" hidden="true" style="19" width="0.0" collapsed="false"/>
    <col min="9957" max="9957" customWidth="true" style="19" width="1.26953125" collapsed="false"/>
    <col min="9958" max="9958" customWidth="true" style="19" width="5.0" collapsed="false"/>
    <col min="9959" max="9959" bestFit="true" customWidth="true" style="19" width="22.7265625" collapsed="false"/>
    <col min="9960" max="9960" bestFit="true" customWidth="true" style="19" width="24.1796875" collapsed="false"/>
    <col min="9961" max="9961" bestFit="true" customWidth="true" style="19" width="22.7265625" collapsed="false"/>
    <col min="9962" max="9962" bestFit="true" customWidth="true" style="19" width="16.453125" collapsed="false"/>
    <col min="9963" max="9963" bestFit="true" customWidth="true" style="19" width="13.26953125" collapsed="false"/>
    <col min="9964" max="9964" customWidth="true" style="19" width="2.453125" collapsed="false"/>
    <col min="9965" max="10190" style="19" width="14.453125" collapsed="false"/>
    <col min="10191" max="10191" customWidth="true" style="19" width="1.54296875" collapsed="false"/>
    <col min="10192" max="10193" customWidth="true" style="19" width="42.54296875" collapsed="false"/>
    <col min="10194" max="10194" customWidth="true" style="19" width="9.7265625" collapsed="false"/>
    <col min="10195" max="10195" customWidth="true" style="19" width="1.54296875" collapsed="false"/>
    <col min="10196" max="10196" customWidth="true" style="19" width="13.54296875" collapsed="false"/>
    <col min="10197" max="10197" customWidth="true" style="19" width="15.0" collapsed="false"/>
    <col min="10198" max="10198" customWidth="true" style="19" width="69.453125" collapsed="false"/>
    <col min="10199" max="10199" customWidth="true" style="19" width="29.0" collapsed="false"/>
    <col min="10200" max="10200" customWidth="true" style="19" width="1.26953125" collapsed="false"/>
    <col min="10201" max="10201" customWidth="true" style="19" width="29.0" collapsed="false"/>
    <col min="10202" max="10202" customWidth="true" style="19" width="1.54296875" collapsed="false"/>
    <col min="10203" max="10203" customWidth="true" hidden="true" style="19" width="0.0" collapsed="false"/>
    <col min="10204" max="10204" customWidth="true" style="19" width="29.0" collapsed="false"/>
    <col min="10205" max="10205" customWidth="true" style="19" width="1.54296875" collapsed="false"/>
    <col min="10206" max="10206" customWidth="true" style="19" width="3.54296875" collapsed="false"/>
    <col min="10207" max="10207" customWidth="true" style="19" width="29.0" collapsed="false"/>
    <col min="10208" max="10208" customWidth="true" style="19" width="1.54296875" collapsed="false"/>
    <col min="10209" max="10209" customWidth="true" style="19" width="29.0" collapsed="false"/>
    <col min="10210" max="10210" customWidth="true" style="19" width="1.54296875" collapsed="false"/>
    <col min="10211" max="10212" customWidth="true" hidden="true" style="19" width="0.0" collapsed="false"/>
    <col min="10213" max="10213" customWidth="true" style="19" width="1.26953125" collapsed="false"/>
    <col min="10214" max="10214" customWidth="true" style="19" width="5.0" collapsed="false"/>
    <col min="10215" max="10215" bestFit="true" customWidth="true" style="19" width="22.7265625" collapsed="false"/>
    <col min="10216" max="10216" bestFit="true" customWidth="true" style="19" width="24.1796875" collapsed="false"/>
    <col min="10217" max="10217" bestFit="true" customWidth="true" style="19" width="22.7265625" collapsed="false"/>
    <col min="10218" max="10218" bestFit="true" customWidth="true" style="19" width="16.453125" collapsed="false"/>
    <col min="10219" max="10219" bestFit="true" customWidth="true" style="19" width="13.26953125" collapsed="false"/>
    <col min="10220" max="10220" customWidth="true" style="19" width="2.453125" collapsed="false"/>
    <col min="10221" max="10446" style="19" width="14.453125" collapsed="false"/>
    <col min="10447" max="10447" customWidth="true" style="19" width="1.54296875" collapsed="false"/>
    <col min="10448" max="10449" customWidth="true" style="19" width="42.54296875" collapsed="false"/>
    <col min="10450" max="10450" customWidth="true" style="19" width="9.7265625" collapsed="false"/>
    <col min="10451" max="10451" customWidth="true" style="19" width="1.54296875" collapsed="false"/>
    <col min="10452" max="10452" customWidth="true" style="19" width="13.54296875" collapsed="false"/>
    <col min="10453" max="10453" customWidth="true" style="19" width="15.0" collapsed="false"/>
    <col min="10454" max="10454" customWidth="true" style="19" width="69.453125" collapsed="false"/>
    <col min="10455" max="10455" customWidth="true" style="19" width="29.0" collapsed="false"/>
    <col min="10456" max="10456" customWidth="true" style="19" width="1.26953125" collapsed="false"/>
    <col min="10457" max="10457" customWidth="true" style="19" width="29.0" collapsed="false"/>
    <col min="10458" max="10458" customWidth="true" style="19" width="1.54296875" collapsed="false"/>
    <col min="10459" max="10459" customWidth="true" hidden="true" style="19" width="0.0" collapsed="false"/>
    <col min="10460" max="10460" customWidth="true" style="19" width="29.0" collapsed="false"/>
    <col min="10461" max="10461" customWidth="true" style="19" width="1.54296875" collapsed="false"/>
    <col min="10462" max="10462" customWidth="true" style="19" width="3.54296875" collapsed="false"/>
    <col min="10463" max="10463" customWidth="true" style="19" width="29.0" collapsed="false"/>
    <col min="10464" max="10464" customWidth="true" style="19" width="1.54296875" collapsed="false"/>
    <col min="10465" max="10465" customWidth="true" style="19" width="29.0" collapsed="false"/>
    <col min="10466" max="10466" customWidth="true" style="19" width="1.54296875" collapsed="false"/>
    <col min="10467" max="10468" customWidth="true" hidden="true" style="19" width="0.0" collapsed="false"/>
    <col min="10469" max="10469" customWidth="true" style="19" width="1.26953125" collapsed="false"/>
    <col min="10470" max="10470" customWidth="true" style="19" width="5.0" collapsed="false"/>
    <col min="10471" max="10471" bestFit="true" customWidth="true" style="19" width="22.7265625" collapsed="false"/>
    <col min="10472" max="10472" bestFit="true" customWidth="true" style="19" width="24.1796875" collapsed="false"/>
    <col min="10473" max="10473" bestFit="true" customWidth="true" style="19" width="22.7265625" collapsed="false"/>
    <col min="10474" max="10474" bestFit="true" customWidth="true" style="19" width="16.453125" collapsed="false"/>
    <col min="10475" max="10475" bestFit="true" customWidth="true" style="19" width="13.26953125" collapsed="false"/>
    <col min="10476" max="10476" customWidth="true" style="19" width="2.453125" collapsed="false"/>
    <col min="10477" max="10702" style="19" width="14.453125" collapsed="false"/>
    <col min="10703" max="10703" customWidth="true" style="19" width="1.54296875" collapsed="false"/>
    <col min="10704" max="10705" customWidth="true" style="19" width="42.54296875" collapsed="false"/>
    <col min="10706" max="10706" customWidth="true" style="19" width="9.7265625" collapsed="false"/>
    <col min="10707" max="10707" customWidth="true" style="19" width="1.54296875" collapsed="false"/>
    <col min="10708" max="10708" customWidth="true" style="19" width="13.54296875" collapsed="false"/>
    <col min="10709" max="10709" customWidth="true" style="19" width="15.0" collapsed="false"/>
    <col min="10710" max="10710" customWidth="true" style="19" width="69.453125" collapsed="false"/>
    <col min="10711" max="10711" customWidth="true" style="19" width="29.0" collapsed="false"/>
    <col min="10712" max="10712" customWidth="true" style="19" width="1.26953125" collapsed="false"/>
    <col min="10713" max="10713" customWidth="true" style="19" width="29.0" collapsed="false"/>
    <col min="10714" max="10714" customWidth="true" style="19" width="1.54296875" collapsed="false"/>
    <col min="10715" max="10715" customWidth="true" hidden="true" style="19" width="0.0" collapsed="false"/>
    <col min="10716" max="10716" customWidth="true" style="19" width="29.0" collapsed="false"/>
    <col min="10717" max="10717" customWidth="true" style="19" width="1.54296875" collapsed="false"/>
    <col min="10718" max="10718" customWidth="true" style="19" width="3.54296875" collapsed="false"/>
    <col min="10719" max="10719" customWidth="true" style="19" width="29.0" collapsed="false"/>
    <col min="10720" max="10720" customWidth="true" style="19" width="1.54296875" collapsed="false"/>
    <col min="10721" max="10721" customWidth="true" style="19" width="29.0" collapsed="false"/>
    <col min="10722" max="10722" customWidth="true" style="19" width="1.54296875" collapsed="false"/>
    <col min="10723" max="10724" customWidth="true" hidden="true" style="19" width="0.0" collapsed="false"/>
    <col min="10725" max="10725" customWidth="true" style="19" width="1.26953125" collapsed="false"/>
    <col min="10726" max="10726" customWidth="true" style="19" width="5.0" collapsed="false"/>
    <col min="10727" max="10727" bestFit="true" customWidth="true" style="19" width="22.7265625" collapsed="false"/>
    <col min="10728" max="10728" bestFit="true" customWidth="true" style="19" width="24.1796875" collapsed="false"/>
    <col min="10729" max="10729" bestFit="true" customWidth="true" style="19" width="22.7265625" collapsed="false"/>
    <col min="10730" max="10730" bestFit="true" customWidth="true" style="19" width="16.453125" collapsed="false"/>
    <col min="10731" max="10731" bestFit="true" customWidth="true" style="19" width="13.26953125" collapsed="false"/>
    <col min="10732" max="10732" customWidth="true" style="19" width="2.453125" collapsed="false"/>
    <col min="10733" max="10958" style="19" width="14.453125" collapsed="false"/>
    <col min="10959" max="10959" customWidth="true" style="19" width="1.54296875" collapsed="false"/>
    <col min="10960" max="10961" customWidth="true" style="19" width="42.54296875" collapsed="false"/>
    <col min="10962" max="10962" customWidth="true" style="19" width="9.7265625" collapsed="false"/>
    <col min="10963" max="10963" customWidth="true" style="19" width="1.54296875" collapsed="false"/>
    <col min="10964" max="10964" customWidth="true" style="19" width="13.54296875" collapsed="false"/>
    <col min="10965" max="10965" customWidth="true" style="19" width="15.0" collapsed="false"/>
    <col min="10966" max="10966" customWidth="true" style="19" width="69.453125" collapsed="false"/>
    <col min="10967" max="10967" customWidth="true" style="19" width="29.0" collapsed="false"/>
    <col min="10968" max="10968" customWidth="true" style="19" width="1.26953125" collapsed="false"/>
    <col min="10969" max="10969" customWidth="true" style="19" width="29.0" collapsed="false"/>
    <col min="10970" max="10970" customWidth="true" style="19" width="1.54296875" collapsed="false"/>
    <col min="10971" max="10971" customWidth="true" hidden="true" style="19" width="0.0" collapsed="false"/>
    <col min="10972" max="10972" customWidth="true" style="19" width="29.0" collapsed="false"/>
    <col min="10973" max="10973" customWidth="true" style="19" width="1.54296875" collapsed="false"/>
    <col min="10974" max="10974" customWidth="true" style="19" width="3.54296875" collapsed="false"/>
    <col min="10975" max="10975" customWidth="true" style="19" width="29.0" collapsed="false"/>
    <col min="10976" max="10976" customWidth="true" style="19" width="1.54296875" collapsed="false"/>
    <col min="10977" max="10977" customWidth="true" style="19" width="29.0" collapsed="false"/>
    <col min="10978" max="10978" customWidth="true" style="19" width="1.54296875" collapsed="false"/>
    <col min="10979" max="10980" customWidth="true" hidden="true" style="19" width="0.0" collapsed="false"/>
    <col min="10981" max="10981" customWidth="true" style="19" width="1.26953125" collapsed="false"/>
    <col min="10982" max="10982" customWidth="true" style="19" width="5.0" collapsed="false"/>
    <col min="10983" max="10983" bestFit="true" customWidth="true" style="19" width="22.7265625" collapsed="false"/>
    <col min="10984" max="10984" bestFit="true" customWidth="true" style="19" width="24.1796875" collapsed="false"/>
    <col min="10985" max="10985" bestFit="true" customWidth="true" style="19" width="22.7265625" collapsed="false"/>
    <col min="10986" max="10986" bestFit="true" customWidth="true" style="19" width="16.453125" collapsed="false"/>
    <col min="10987" max="10987" bestFit="true" customWidth="true" style="19" width="13.26953125" collapsed="false"/>
    <col min="10988" max="10988" customWidth="true" style="19" width="2.453125" collapsed="false"/>
    <col min="10989" max="11214" style="19" width="14.453125" collapsed="false"/>
    <col min="11215" max="11215" customWidth="true" style="19" width="1.54296875" collapsed="false"/>
    <col min="11216" max="11217" customWidth="true" style="19" width="42.54296875" collapsed="false"/>
    <col min="11218" max="11218" customWidth="true" style="19" width="9.7265625" collapsed="false"/>
    <col min="11219" max="11219" customWidth="true" style="19" width="1.54296875" collapsed="false"/>
    <col min="11220" max="11220" customWidth="true" style="19" width="13.54296875" collapsed="false"/>
    <col min="11221" max="11221" customWidth="true" style="19" width="15.0" collapsed="false"/>
    <col min="11222" max="11222" customWidth="true" style="19" width="69.453125" collapsed="false"/>
    <col min="11223" max="11223" customWidth="true" style="19" width="29.0" collapsed="false"/>
    <col min="11224" max="11224" customWidth="true" style="19" width="1.26953125" collapsed="false"/>
    <col min="11225" max="11225" customWidth="true" style="19" width="29.0" collapsed="false"/>
    <col min="11226" max="11226" customWidth="true" style="19" width="1.54296875" collapsed="false"/>
    <col min="11227" max="11227" customWidth="true" hidden="true" style="19" width="0.0" collapsed="false"/>
    <col min="11228" max="11228" customWidth="true" style="19" width="29.0" collapsed="false"/>
    <col min="11229" max="11229" customWidth="true" style="19" width="1.54296875" collapsed="false"/>
    <col min="11230" max="11230" customWidth="true" style="19" width="3.54296875" collapsed="false"/>
    <col min="11231" max="11231" customWidth="true" style="19" width="29.0" collapsed="false"/>
    <col min="11232" max="11232" customWidth="true" style="19" width="1.54296875" collapsed="false"/>
    <col min="11233" max="11233" customWidth="true" style="19" width="29.0" collapsed="false"/>
    <col min="11234" max="11234" customWidth="true" style="19" width="1.54296875" collapsed="false"/>
    <col min="11235" max="11236" customWidth="true" hidden="true" style="19" width="0.0" collapsed="false"/>
    <col min="11237" max="11237" customWidth="true" style="19" width="1.26953125" collapsed="false"/>
    <col min="11238" max="11238" customWidth="true" style="19" width="5.0" collapsed="false"/>
    <col min="11239" max="11239" bestFit="true" customWidth="true" style="19" width="22.7265625" collapsed="false"/>
    <col min="11240" max="11240" bestFit="true" customWidth="true" style="19" width="24.1796875" collapsed="false"/>
    <col min="11241" max="11241" bestFit="true" customWidth="true" style="19" width="22.7265625" collapsed="false"/>
    <col min="11242" max="11242" bestFit="true" customWidth="true" style="19" width="16.453125" collapsed="false"/>
    <col min="11243" max="11243" bestFit="true" customWidth="true" style="19" width="13.26953125" collapsed="false"/>
    <col min="11244" max="11244" customWidth="true" style="19" width="2.453125" collapsed="false"/>
    <col min="11245" max="11470" style="19" width="14.453125" collapsed="false"/>
    <col min="11471" max="11471" customWidth="true" style="19" width="1.54296875" collapsed="false"/>
    <col min="11472" max="11473" customWidth="true" style="19" width="42.54296875" collapsed="false"/>
    <col min="11474" max="11474" customWidth="true" style="19" width="9.7265625" collapsed="false"/>
    <col min="11475" max="11475" customWidth="true" style="19" width="1.54296875" collapsed="false"/>
    <col min="11476" max="11476" customWidth="true" style="19" width="13.54296875" collapsed="false"/>
    <col min="11477" max="11477" customWidth="true" style="19" width="15.0" collapsed="false"/>
    <col min="11478" max="11478" customWidth="true" style="19" width="69.453125" collapsed="false"/>
    <col min="11479" max="11479" customWidth="true" style="19" width="29.0" collapsed="false"/>
    <col min="11480" max="11480" customWidth="true" style="19" width="1.26953125" collapsed="false"/>
    <col min="11481" max="11481" customWidth="true" style="19" width="29.0" collapsed="false"/>
    <col min="11482" max="11482" customWidth="true" style="19" width="1.54296875" collapsed="false"/>
    <col min="11483" max="11483" customWidth="true" hidden="true" style="19" width="0.0" collapsed="false"/>
    <col min="11484" max="11484" customWidth="true" style="19" width="29.0" collapsed="false"/>
    <col min="11485" max="11485" customWidth="true" style="19" width="1.54296875" collapsed="false"/>
    <col min="11486" max="11486" customWidth="true" style="19" width="3.54296875" collapsed="false"/>
    <col min="11487" max="11487" customWidth="true" style="19" width="29.0" collapsed="false"/>
    <col min="11488" max="11488" customWidth="true" style="19" width="1.54296875" collapsed="false"/>
    <col min="11489" max="11489" customWidth="true" style="19" width="29.0" collapsed="false"/>
    <col min="11490" max="11490" customWidth="true" style="19" width="1.54296875" collapsed="false"/>
    <col min="11491" max="11492" customWidth="true" hidden="true" style="19" width="0.0" collapsed="false"/>
    <col min="11493" max="11493" customWidth="true" style="19" width="1.26953125" collapsed="false"/>
    <col min="11494" max="11494" customWidth="true" style="19" width="5.0" collapsed="false"/>
    <col min="11495" max="11495" bestFit="true" customWidth="true" style="19" width="22.7265625" collapsed="false"/>
    <col min="11496" max="11496" bestFit="true" customWidth="true" style="19" width="24.1796875" collapsed="false"/>
    <col min="11497" max="11497" bestFit="true" customWidth="true" style="19" width="22.7265625" collapsed="false"/>
    <col min="11498" max="11498" bestFit="true" customWidth="true" style="19" width="16.453125" collapsed="false"/>
    <col min="11499" max="11499" bestFit="true" customWidth="true" style="19" width="13.26953125" collapsed="false"/>
    <col min="11500" max="11500" customWidth="true" style="19" width="2.453125" collapsed="false"/>
    <col min="11501" max="11726" style="19" width="14.453125" collapsed="false"/>
    <col min="11727" max="11727" customWidth="true" style="19" width="1.54296875" collapsed="false"/>
    <col min="11728" max="11729" customWidth="true" style="19" width="42.54296875" collapsed="false"/>
    <col min="11730" max="11730" customWidth="true" style="19" width="9.7265625" collapsed="false"/>
    <col min="11731" max="11731" customWidth="true" style="19" width="1.54296875" collapsed="false"/>
    <col min="11732" max="11732" customWidth="true" style="19" width="13.54296875" collapsed="false"/>
    <col min="11733" max="11733" customWidth="true" style="19" width="15.0" collapsed="false"/>
    <col min="11734" max="11734" customWidth="true" style="19" width="69.453125" collapsed="false"/>
    <col min="11735" max="11735" customWidth="true" style="19" width="29.0" collapsed="false"/>
    <col min="11736" max="11736" customWidth="true" style="19" width="1.26953125" collapsed="false"/>
    <col min="11737" max="11737" customWidth="true" style="19" width="29.0" collapsed="false"/>
    <col min="11738" max="11738" customWidth="true" style="19" width="1.54296875" collapsed="false"/>
    <col min="11739" max="11739" customWidth="true" hidden="true" style="19" width="0.0" collapsed="false"/>
    <col min="11740" max="11740" customWidth="true" style="19" width="29.0" collapsed="false"/>
    <col min="11741" max="11741" customWidth="true" style="19" width="1.54296875" collapsed="false"/>
    <col min="11742" max="11742" customWidth="true" style="19" width="3.54296875" collapsed="false"/>
    <col min="11743" max="11743" customWidth="true" style="19" width="29.0" collapsed="false"/>
    <col min="11744" max="11744" customWidth="true" style="19" width="1.54296875" collapsed="false"/>
    <col min="11745" max="11745" customWidth="true" style="19" width="29.0" collapsed="false"/>
    <col min="11746" max="11746" customWidth="true" style="19" width="1.54296875" collapsed="false"/>
    <col min="11747" max="11748" customWidth="true" hidden="true" style="19" width="0.0" collapsed="false"/>
    <col min="11749" max="11749" customWidth="true" style="19" width="1.26953125" collapsed="false"/>
    <col min="11750" max="11750" customWidth="true" style="19" width="5.0" collapsed="false"/>
    <col min="11751" max="11751" bestFit="true" customWidth="true" style="19" width="22.7265625" collapsed="false"/>
    <col min="11752" max="11752" bestFit="true" customWidth="true" style="19" width="24.1796875" collapsed="false"/>
    <col min="11753" max="11753" bestFit="true" customWidth="true" style="19" width="22.7265625" collapsed="false"/>
    <col min="11754" max="11754" bestFit="true" customWidth="true" style="19" width="16.453125" collapsed="false"/>
    <col min="11755" max="11755" bestFit="true" customWidth="true" style="19" width="13.26953125" collapsed="false"/>
    <col min="11756" max="11756" customWidth="true" style="19" width="2.453125" collapsed="false"/>
    <col min="11757" max="11982" style="19" width="14.453125" collapsed="false"/>
    <col min="11983" max="11983" customWidth="true" style="19" width="1.54296875" collapsed="false"/>
    <col min="11984" max="11985" customWidth="true" style="19" width="42.54296875" collapsed="false"/>
    <col min="11986" max="11986" customWidth="true" style="19" width="9.7265625" collapsed="false"/>
    <col min="11987" max="11987" customWidth="true" style="19" width="1.54296875" collapsed="false"/>
    <col min="11988" max="11988" customWidth="true" style="19" width="13.54296875" collapsed="false"/>
    <col min="11989" max="11989" customWidth="true" style="19" width="15.0" collapsed="false"/>
    <col min="11990" max="11990" customWidth="true" style="19" width="69.453125" collapsed="false"/>
    <col min="11991" max="11991" customWidth="true" style="19" width="29.0" collapsed="false"/>
    <col min="11992" max="11992" customWidth="true" style="19" width="1.26953125" collapsed="false"/>
    <col min="11993" max="11993" customWidth="true" style="19" width="29.0" collapsed="false"/>
    <col min="11994" max="11994" customWidth="true" style="19" width="1.54296875" collapsed="false"/>
    <col min="11995" max="11995" customWidth="true" hidden="true" style="19" width="0.0" collapsed="false"/>
    <col min="11996" max="11996" customWidth="true" style="19" width="29.0" collapsed="false"/>
    <col min="11997" max="11997" customWidth="true" style="19" width="1.54296875" collapsed="false"/>
    <col min="11998" max="11998" customWidth="true" style="19" width="3.54296875" collapsed="false"/>
    <col min="11999" max="11999" customWidth="true" style="19" width="29.0" collapsed="false"/>
    <col min="12000" max="12000" customWidth="true" style="19" width="1.54296875" collapsed="false"/>
    <col min="12001" max="12001" customWidth="true" style="19" width="29.0" collapsed="false"/>
    <col min="12002" max="12002" customWidth="true" style="19" width="1.54296875" collapsed="false"/>
    <col min="12003" max="12004" customWidth="true" hidden="true" style="19" width="0.0" collapsed="false"/>
    <col min="12005" max="12005" customWidth="true" style="19" width="1.26953125" collapsed="false"/>
    <col min="12006" max="12006" customWidth="true" style="19" width="5.0" collapsed="false"/>
    <col min="12007" max="12007" bestFit="true" customWidth="true" style="19" width="22.7265625" collapsed="false"/>
    <col min="12008" max="12008" bestFit="true" customWidth="true" style="19" width="24.1796875" collapsed="false"/>
    <col min="12009" max="12009" bestFit="true" customWidth="true" style="19" width="22.7265625" collapsed="false"/>
    <col min="12010" max="12010" bestFit="true" customWidth="true" style="19" width="16.453125" collapsed="false"/>
    <col min="12011" max="12011" bestFit="true" customWidth="true" style="19" width="13.26953125" collapsed="false"/>
    <col min="12012" max="12012" customWidth="true" style="19" width="2.453125" collapsed="false"/>
    <col min="12013" max="12238" style="19" width="14.453125" collapsed="false"/>
    <col min="12239" max="12239" customWidth="true" style="19" width="1.54296875" collapsed="false"/>
    <col min="12240" max="12241" customWidth="true" style="19" width="42.54296875" collapsed="false"/>
    <col min="12242" max="12242" customWidth="true" style="19" width="9.7265625" collapsed="false"/>
    <col min="12243" max="12243" customWidth="true" style="19" width="1.54296875" collapsed="false"/>
    <col min="12244" max="12244" customWidth="true" style="19" width="13.54296875" collapsed="false"/>
    <col min="12245" max="12245" customWidth="true" style="19" width="15.0" collapsed="false"/>
    <col min="12246" max="12246" customWidth="true" style="19" width="69.453125" collapsed="false"/>
    <col min="12247" max="12247" customWidth="true" style="19" width="29.0" collapsed="false"/>
    <col min="12248" max="12248" customWidth="true" style="19" width="1.26953125" collapsed="false"/>
    <col min="12249" max="12249" customWidth="true" style="19" width="29.0" collapsed="false"/>
    <col min="12250" max="12250" customWidth="true" style="19" width="1.54296875" collapsed="false"/>
    <col min="12251" max="12251" customWidth="true" hidden="true" style="19" width="0.0" collapsed="false"/>
    <col min="12252" max="12252" customWidth="true" style="19" width="29.0" collapsed="false"/>
    <col min="12253" max="12253" customWidth="true" style="19" width="1.54296875" collapsed="false"/>
    <col min="12254" max="12254" customWidth="true" style="19" width="3.54296875" collapsed="false"/>
    <col min="12255" max="12255" customWidth="true" style="19" width="29.0" collapsed="false"/>
    <col min="12256" max="12256" customWidth="true" style="19" width="1.54296875" collapsed="false"/>
    <col min="12257" max="12257" customWidth="true" style="19" width="29.0" collapsed="false"/>
    <col min="12258" max="12258" customWidth="true" style="19" width="1.54296875" collapsed="false"/>
    <col min="12259" max="12260" customWidth="true" hidden="true" style="19" width="0.0" collapsed="false"/>
    <col min="12261" max="12261" customWidth="true" style="19" width="1.26953125" collapsed="false"/>
    <col min="12262" max="12262" customWidth="true" style="19" width="5.0" collapsed="false"/>
    <col min="12263" max="12263" bestFit="true" customWidth="true" style="19" width="22.7265625" collapsed="false"/>
    <col min="12264" max="12264" bestFit="true" customWidth="true" style="19" width="24.1796875" collapsed="false"/>
    <col min="12265" max="12265" bestFit="true" customWidth="true" style="19" width="22.7265625" collapsed="false"/>
    <col min="12266" max="12266" bestFit="true" customWidth="true" style="19" width="16.453125" collapsed="false"/>
    <col min="12267" max="12267" bestFit="true" customWidth="true" style="19" width="13.26953125" collapsed="false"/>
    <col min="12268" max="12268" customWidth="true" style="19" width="2.453125" collapsed="false"/>
    <col min="12269" max="12494" style="19" width="14.453125" collapsed="false"/>
    <col min="12495" max="12495" customWidth="true" style="19" width="1.54296875" collapsed="false"/>
    <col min="12496" max="12497" customWidth="true" style="19" width="42.54296875" collapsed="false"/>
    <col min="12498" max="12498" customWidth="true" style="19" width="9.7265625" collapsed="false"/>
    <col min="12499" max="12499" customWidth="true" style="19" width="1.54296875" collapsed="false"/>
    <col min="12500" max="12500" customWidth="true" style="19" width="13.54296875" collapsed="false"/>
    <col min="12501" max="12501" customWidth="true" style="19" width="15.0" collapsed="false"/>
    <col min="12502" max="12502" customWidth="true" style="19" width="69.453125" collapsed="false"/>
    <col min="12503" max="12503" customWidth="true" style="19" width="29.0" collapsed="false"/>
    <col min="12504" max="12504" customWidth="true" style="19" width="1.26953125" collapsed="false"/>
    <col min="12505" max="12505" customWidth="true" style="19" width="29.0" collapsed="false"/>
    <col min="12506" max="12506" customWidth="true" style="19" width="1.54296875" collapsed="false"/>
    <col min="12507" max="12507" customWidth="true" hidden="true" style="19" width="0.0" collapsed="false"/>
    <col min="12508" max="12508" customWidth="true" style="19" width="29.0" collapsed="false"/>
    <col min="12509" max="12509" customWidth="true" style="19" width="1.54296875" collapsed="false"/>
    <col min="12510" max="12510" customWidth="true" style="19" width="3.54296875" collapsed="false"/>
    <col min="12511" max="12511" customWidth="true" style="19" width="29.0" collapsed="false"/>
    <col min="12512" max="12512" customWidth="true" style="19" width="1.54296875" collapsed="false"/>
    <col min="12513" max="12513" customWidth="true" style="19" width="29.0" collapsed="false"/>
    <col min="12514" max="12514" customWidth="true" style="19" width="1.54296875" collapsed="false"/>
    <col min="12515" max="12516" customWidth="true" hidden="true" style="19" width="0.0" collapsed="false"/>
    <col min="12517" max="12517" customWidth="true" style="19" width="1.26953125" collapsed="false"/>
    <col min="12518" max="12518" customWidth="true" style="19" width="5.0" collapsed="false"/>
    <col min="12519" max="12519" bestFit="true" customWidth="true" style="19" width="22.7265625" collapsed="false"/>
    <col min="12520" max="12520" bestFit="true" customWidth="true" style="19" width="24.1796875" collapsed="false"/>
    <col min="12521" max="12521" bestFit="true" customWidth="true" style="19" width="22.7265625" collapsed="false"/>
    <col min="12522" max="12522" bestFit="true" customWidth="true" style="19" width="16.453125" collapsed="false"/>
    <col min="12523" max="12523" bestFit="true" customWidth="true" style="19" width="13.26953125" collapsed="false"/>
    <col min="12524" max="12524" customWidth="true" style="19" width="2.453125" collapsed="false"/>
    <col min="12525" max="12750" style="19" width="14.453125" collapsed="false"/>
    <col min="12751" max="12751" customWidth="true" style="19" width="1.54296875" collapsed="false"/>
    <col min="12752" max="12753" customWidth="true" style="19" width="42.54296875" collapsed="false"/>
    <col min="12754" max="12754" customWidth="true" style="19" width="9.7265625" collapsed="false"/>
    <col min="12755" max="12755" customWidth="true" style="19" width="1.54296875" collapsed="false"/>
    <col min="12756" max="12756" customWidth="true" style="19" width="13.54296875" collapsed="false"/>
    <col min="12757" max="12757" customWidth="true" style="19" width="15.0" collapsed="false"/>
    <col min="12758" max="12758" customWidth="true" style="19" width="69.453125" collapsed="false"/>
    <col min="12759" max="12759" customWidth="true" style="19" width="29.0" collapsed="false"/>
    <col min="12760" max="12760" customWidth="true" style="19" width="1.26953125" collapsed="false"/>
    <col min="12761" max="12761" customWidth="true" style="19" width="29.0" collapsed="false"/>
    <col min="12762" max="12762" customWidth="true" style="19" width="1.54296875" collapsed="false"/>
    <col min="12763" max="12763" customWidth="true" hidden="true" style="19" width="0.0" collapsed="false"/>
    <col min="12764" max="12764" customWidth="true" style="19" width="29.0" collapsed="false"/>
    <col min="12765" max="12765" customWidth="true" style="19" width="1.54296875" collapsed="false"/>
    <col min="12766" max="12766" customWidth="true" style="19" width="3.54296875" collapsed="false"/>
    <col min="12767" max="12767" customWidth="true" style="19" width="29.0" collapsed="false"/>
    <col min="12768" max="12768" customWidth="true" style="19" width="1.54296875" collapsed="false"/>
    <col min="12769" max="12769" customWidth="true" style="19" width="29.0" collapsed="false"/>
    <col min="12770" max="12770" customWidth="true" style="19" width="1.54296875" collapsed="false"/>
    <col min="12771" max="12772" customWidth="true" hidden="true" style="19" width="0.0" collapsed="false"/>
    <col min="12773" max="12773" customWidth="true" style="19" width="1.26953125" collapsed="false"/>
    <col min="12774" max="12774" customWidth="true" style="19" width="5.0" collapsed="false"/>
    <col min="12775" max="12775" bestFit="true" customWidth="true" style="19" width="22.7265625" collapsed="false"/>
    <col min="12776" max="12776" bestFit="true" customWidth="true" style="19" width="24.1796875" collapsed="false"/>
    <col min="12777" max="12777" bestFit="true" customWidth="true" style="19" width="22.7265625" collapsed="false"/>
    <col min="12778" max="12778" bestFit="true" customWidth="true" style="19" width="16.453125" collapsed="false"/>
    <col min="12779" max="12779" bestFit="true" customWidth="true" style="19" width="13.26953125" collapsed="false"/>
    <col min="12780" max="12780" customWidth="true" style="19" width="2.453125" collapsed="false"/>
    <col min="12781" max="13006" style="19" width="14.453125" collapsed="false"/>
    <col min="13007" max="13007" customWidth="true" style="19" width="1.54296875" collapsed="false"/>
    <col min="13008" max="13009" customWidth="true" style="19" width="42.54296875" collapsed="false"/>
    <col min="13010" max="13010" customWidth="true" style="19" width="9.7265625" collapsed="false"/>
    <col min="13011" max="13011" customWidth="true" style="19" width="1.54296875" collapsed="false"/>
    <col min="13012" max="13012" customWidth="true" style="19" width="13.54296875" collapsed="false"/>
    <col min="13013" max="13013" customWidth="true" style="19" width="15.0" collapsed="false"/>
    <col min="13014" max="13014" customWidth="true" style="19" width="69.453125" collapsed="false"/>
    <col min="13015" max="13015" customWidth="true" style="19" width="29.0" collapsed="false"/>
    <col min="13016" max="13016" customWidth="true" style="19" width="1.26953125" collapsed="false"/>
    <col min="13017" max="13017" customWidth="true" style="19" width="29.0" collapsed="false"/>
    <col min="13018" max="13018" customWidth="true" style="19" width="1.54296875" collapsed="false"/>
    <col min="13019" max="13019" customWidth="true" hidden="true" style="19" width="0.0" collapsed="false"/>
    <col min="13020" max="13020" customWidth="true" style="19" width="29.0" collapsed="false"/>
    <col min="13021" max="13021" customWidth="true" style="19" width="1.54296875" collapsed="false"/>
    <col min="13022" max="13022" customWidth="true" style="19" width="3.54296875" collapsed="false"/>
    <col min="13023" max="13023" customWidth="true" style="19" width="29.0" collapsed="false"/>
    <col min="13024" max="13024" customWidth="true" style="19" width="1.54296875" collapsed="false"/>
    <col min="13025" max="13025" customWidth="true" style="19" width="29.0" collapsed="false"/>
    <col min="13026" max="13026" customWidth="true" style="19" width="1.54296875" collapsed="false"/>
    <col min="13027" max="13028" customWidth="true" hidden="true" style="19" width="0.0" collapsed="false"/>
    <col min="13029" max="13029" customWidth="true" style="19" width="1.26953125" collapsed="false"/>
    <col min="13030" max="13030" customWidth="true" style="19" width="5.0" collapsed="false"/>
    <col min="13031" max="13031" bestFit="true" customWidth="true" style="19" width="22.7265625" collapsed="false"/>
    <col min="13032" max="13032" bestFit="true" customWidth="true" style="19" width="24.1796875" collapsed="false"/>
    <col min="13033" max="13033" bestFit="true" customWidth="true" style="19" width="22.7265625" collapsed="false"/>
    <col min="13034" max="13034" bestFit="true" customWidth="true" style="19" width="16.453125" collapsed="false"/>
    <col min="13035" max="13035" bestFit="true" customWidth="true" style="19" width="13.26953125" collapsed="false"/>
    <col min="13036" max="13036" customWidth="true" style="19" width="2.453125" collapsed="false"/>
    <col min="13037" max="13262" style="19" width="14.453125" collapsed="false"/>
    <col min="13263" max="13263" customWidth="true" style="19" width="1.54296875" collapsed="false"/>
    <col min="13264" max="13265" customWidth="true" style="19" width="42.54296875" collapsed="false"/>
    <col min="13266" max="13266" customWidth="true" style="19" width="9.7265625" collapsed="false"/>
    <col min="13267" max="13267" customWidth="true" style="19" width="1.54296875" collapsed="false"/>
    <col min="13268" max="13268" customWidth="true" style="19" width="13.54296875" collapsed="false"/>
    <col min="13269" max="13269" customWidth="true" style="19" width="15.0" collapsed="false"/>
    <col min="13270" max="13270" customWidth="true" style="19" width="69.453125" collapsed="false"/>
    <col min="13271" max="13271" customWidth="true" style="19" width="29.0" collapsed="false"/>
    <col min="13272" max="13272" customWidth="true" style="19" width="1.26953125" collapsed="false"/>
    <col min="13273" max="13273" customWidth="true" style="19" width="29.0" collapsed="false"/>
    <col min="13274" max="13274" customWidth="true" style="19" width="1.54296875" collapsed="false"/>
    <col min="13275" max="13275" customWidth="true" hidden="true" style="19" width="0.0" collapsed="false"/>
    <col min="13276" max="13276" customWidth="true" style="19" width="29.0" collapsed="false"/>
    <col min="13277" max="13277" customWidth="true" style="19" width="1.54296875" collapsed="false"/>
    <col min="13278" max="13278" customWidth="true" style="19" width="3.54296875" collapsed="false"/>
    <col min="13279" max="13279" customWidth="true" style="19" width="29.0" collapsed="false"/>
    <col min="13280" max="13280" customWidth="true" style="19" width="1.54296875" collapsed="false"/>
    <col min="13281" max="13281" customWidth="true" style="19" width="29.0" collapsed="false"/>
    <col min="13282" max="13282" customWidth="true" style="19" width="1.54296875" collapsed="false"/>
    <col min="13283" max="13284" customWidth="true" hidden="true" style="19" width="0.0" collapsed="false"/>
    <col min="13285" max="13285" customWidth="true" style="19" width="1.26953125" collapsed="false"/>
    <col min="13286" max="13286" customWidth="true" style="19" width="5.0" collapsed="false"/>
    <col min="13287" max="13287" bestFit="true" customWidth="true" style="19" width="22.7265625" collapsed="false"/>
    <col min="13288" max="13288" bestFit="true" customWidth="true" style="19" width="24.1796875" collapsed="false"/>
    <col min="13289" max="13289" bestFit="true" customWidth="true" style="19" width="22.7265625" collapsed="false"/>
    <col min="13290" max="13290" bestFit="true" customWidth="true" style="19" width="16.453125" collapsed="false"/>
    <col min="13291" max="13291" bestFit="true" customWidth="true" style="19" width="13.26953125" collapsed="false"/>
    <col min="13292" max="13292" customWidth="true" style="19" width="2.453125" collapsed="false"/>
    <col min="13293" max="13518" style="19" width="14.453125" collapsed="false"/>
    <col min="13519" max="13519" customWidth="true" style="19" width="1.54296875" collapsed="false"/>
    <col min="13520" max="13521" customWidth="true" style="19" width="42.54296875" collapsed="false"/>
    <col min="13522" max="13522" customWidth="true" style="19" width="9.7265625" collapsed="false"/>
    <col min="13523" max="13523" customWidth="true" style="19" width="1.54296875" collapsed="false"/>
    <col min="13524" max="13524" customWidth="true" style="19" width="13.54296875" collapsed="false"/>
    <col min="13525" max="13525" customWidth="true" style="19" width="15.0" collapsed="false"/>
    <col min="13526" max="13526" customWidth="true" style="19" width="69.453125" collapsed="false"/>
    <col min="13527" max="13527" customWidth="true" style="19" width="29.0" collapsed="false"/>
    <col min="13528" max="13528" customWidth="true" style="19" width="1.26953125" collapsed="false"/>
    <col min="13529" max="13529" customWidth="true" style="19" width="29.0" collapsed="false"/>
    <col min="13530" max="13530" customWidth="true" style="19" width="1.54296875" collapsed="false"/>
    <col min="13531" max="13531" customWidth="true" hidden="true" style="19" width="0.0" collapsed="false"/>
    <col min="13532" max="13532" customWidth="true" style="19" width="29.0" collapsed="false"/>
    <col min="13533" max="13533" customWidth="true" style="19" width="1.54296875" collapsed="false"/>
    <col min="13534" max="13534" customWidth="true" style="19" width="3.54296875" collapsed="false"/>
    <col min="13535" max="13535" customWidth="true" style="19" width="29.0" collapsed="false"/>
    <col min="13536" max="13536" customWidth="true" style="19" width="1.54296875" collapsed="false"/>
    <col min="13537" max="13537" customWidth="true" style="19" width="29.0" collapsed="false"/>
    <col min="13538" max="13538" customWidth="true" style="19" width="1.54296875" collapsed="false"/>
    <col min="13539" max="13540" customWidth="true" hidden="true" style="19" width="0.0" collapsed="false"/>
    <col min="13541" max="13541" customWidth="true" style="19" width="1.26953125" collapsed="false"/>
    <col min="13542" max="13542" customWidth="true" style="19" width="5.0" collapsed="false"/>
    <col min="13543" max="13543" bestFit="true" customWidth="true" style="19" width="22.7265625" collapsed="false"/>
    <col min="13544" max="13544" bestFit="true" customWidth="true" style="19" width="24.1796875" collapsed="false"/>
    <col min="13545" max="13545" bestFit="true" customWidth="true" style="19" width="22.7265625" collapsed="false"/>
    <col min="13546" max="13546" bestFit="true" customWidth="true" style="19" width="16.453125" collapsed="false"/>
    <col min="13547" max="13547" bestFit="true" customWidth="true" style="19" width="13.26953125" collapsed="false"/>
    <col min="13548" max="13548" customWidth="true" style="19" width="2.453125" collapsed="false"/>
    <col min="13549" max="13774" style="19" width="14.453125" collapsed="false"/>
    <col min="13775" max="13775" customWidth="true" style="19" width="1.54296875" collapsed="false"/>
    <col min="13776" max="13777" customWidth="true" style="19" width="42.54296875" collapsed="false"/>
    <col min="13778" max="13778" customWidth="true" style="19" width="9.7265625" collapsed="false"/>
    <col min="13779" max="13779" customWidth="true" style="19" width="1.54296875" collapsed="false"/>
    <col min="13780" max="13780" customWidth="true" style="19" width="13.54296875" collapsed="false"/>
    <col min="13781" max="13781" customWidth="true" style="19" width="15.0" collapsed="false"/>
    <col min="13782" max="13782" customWidth="true" style="19" width="69.453125" collapsed="false"/>
    <col min="13783" max="13783" customWidth="true" style="19" width="29.0" collapsed="false"/>
    <col min="13784" max="13784" customWidth="true" style="19" width="1.26953125" collapsed="false"/>
    <col min="13785" max="13785" customWidth="true" style="19" width="29.0" collapsed="false"/>
    <col min="13786" max="13786" customWidth="true" style="19" width="1.54296875" collapsed="false"/>
    <col min="13787" max="13787" customWidth="true" hidden="true" style="19" width="0.0" collapsed="false"/>
    <col min="13788" max="13788" customWidth="true" style="19" width="29.0" collapsed="false"/>
    <col min="13789" max="13789" customWidth="true" style="19" width="1.54296875" collapsed="false"/>
    <col min="13790" max="13790" customWidth="true" style="19" width="3.54296875" collapsed="false"/>
    <col min="13791" max="13791" customWidth="true" style="19" width="29.0" collapsed="false"/>
    <col min="13792" max="13792" customWidth="true" style="19" width="1.54296875" collapsed="false"/>
    <col min="13793" max="13793" customWidth="true" style="19" width="29.0" collapsed="false"/>
    <col min="13794" max="13794" customWidth="true" style="19" width="1.54296875" collapsed="false"/>
    <col min="13795" max="13796" customWidth="true" hidden="true" style="19" width="0.0" collapsed="false"/>
    <col min="13797" max="13797" customWidth="true" style="19" width="1.26953125" collapsed="false"/>
    <col min="13798" max="13798" customWidth="true" style="19" width="5.0" collapsed="false"/>
    <col min="13799" max="13799" bestFit="true" customWidth="true" style="19" width="22.7265625" collapsed="false"/>
    <col min="13800" max="13800" bestFit="true" customWidth="true" style="19" width="24.1796875" collapsed="false"/>
    <col min="13801" max="13801" bestFit="true" customWidth="true" style="19" width="22.7265625" collapsed="false"/>
    <col min="13802" max="13802" bestFit="true" customWidth="true" style="19" width="16.453125" collapsed="false"/>
    <col min="13803" max="13803" bestFit="true" customWidth="true" style="19" width="13.26953125" collapsed="false"/>
    <col min="13804" max="13804" customWidth="true" style="19" width="2.453125" collapsed="false"/>
    <col min="13805" max="14030" style="19" width="14.453125" collapsed="false"/>
    <col min="14031" max="14031" customWidth="true" style="19" width="1.54296875" collapsed="false"/>
    <col min="14032" max="14033" customWidth="true" style="19" width="42.54296875" collapsed="false"/>
    <col min="14034" max="14034" customWidth="true" style="19" width="9.7265625" collapsed="false"/>
    <col min="14035" max="14035" customWidth="true" style="19" width="1.54296875" collapsed="false"/>
    <col min="14036" max="14036" customWidth="true" style="19" width="13.54296875" collapsed="false"/>
    <col min="14037" max="14037" customWidth="true" style="19" width="15.0" collapsed="false"/>
    <col min="14038" max="14038" customWidth="true" style="19" width="69.453125" collapsed="false"/>
    <col min="14039" max="14039" customWidth="true" style="19" width="29.0" collapsed="false"/>
    <col min="14040" max="14040" customWidth="true" style="19" width="1.26953125" collapsed="false"/>
    <col min="14041" max="14041" customWidth="true" style="19" width="29.0" collapsed="false"/>
    <col min="14042" max="14042" customWidth="true" style="19" width="1.54296875" collapsed="false"/>
    <col min="14043" max="14043" customWidth="true" hidden="true" style="19" width="0.0" collapsed="false"/>
    <col min="14044" max="14044" customWidth="true" style="19" width="29.0" collapsed="false"/>
    <col min="14045" max="14045" customWidth="true" style="19" width="1.54296875" collapsed="false"/>
    <col min="14046" max="14046" customWidth="true" style="19" width="3.54296875" collapsed="false"/>
    <col min="14047" max="14047" customWidth="true" style="19" width="29.0" collapsed="false"/>
    <col min="14048" max="14048" customWidth="true" style="19" width="1.54296875" collapsed="false"/>
    <col min="14049" max="14049" customWidth="true" style="19" width="29.0" collapsed="false"/>
    <col min="14050" max="14050" customWidth="true" style="19" width="1.54296875" collapsed="false"/>
    <col min="14051" max="14052" customWidth="true" hidden="true" style="19" width="0.0" collapsed="false"/>
    <col min="14053" max="14053" customWidth="true" style="19" width="1.26953125" collapsed="false"/>
    <col min="14054" max="14054" customWidth="true" style="19" width="5.0" collapsed="false"/>
    <col min="14055" max="14055" bestFit="true" customWidth="true" style="19" width="22.7265625" collapsed="false"/>
    <col min="14056" max="14056" bestFit="true" customWidth="true" style="19" width="24.1796875" collapsed="false"/>
    <col min="14057" max="14057" bestFit="true" customWidth="true" style="19" width="22.7265625" collapsed="false"/>
    <col min="14058" max="14058" bestFit="true" customWidth="true" style="19" width="16.453125" collapsed="false"/>
    <col min="14059" max="14059" bestFit="true" customWidth="true" style="19" width="13.26953125" collapsed="false"/>
    <col min="14060" max="14060" customWidth="true" style="19" width="2.453125" collapsed="false"/>
    <col min="14061" max="14286" style="19" width="14.453125" collapsed="false"/>
    <col min="14287" max="14287" customWidth="true" style="19" width="1.54296875" collapsed="false"/>
    <col min="14288" max="14289" customWidth="true" style="19" width="42.54296875" collapsed="false"/>
    <col min="14290" max="14290" customWidth="true" style="19" width="9.7265625" collapsed="false"/>
    <col min="14291" max="14291" customWidth="true" style="19" width="1.54296875" collapsed="false"/>
    <col min="14292" max="14292" customWidth="true" style="19" width="13.54296875" collapsed="false"/>
    <col min="14293" max="14293" customWidth="true" style="19" width="15.0" collapsed="false"/>
    <col min="14294" max="14294" customWidth="true" style="19" width="69.453125" collapsed="false"/>
    <col min="14295" max="14295" customWidth="true" style="19" width="29.0" collapsed="false"/>
    <col min="14296" max="14296" customWidth="true" style="19" width="1.26953125" collapsed="false"/>
    <col min="14297" max="14297" customWidth="true" style="19" width="29.0" collapsed="false"/>
    <col min="14298" max="14298" customWidth="true" style="19" width="1.54296875" collapsed="false"/>
    <col min="14299" max="14299" customWidth="true" hidden="true" style="19" width="0.0" collapsed="false"/>
    <col min="14300" max="14300" customWidth="true" style="19" width="29.0" collapsed="false"/>
    <col min="14301" max="14301" customWidth="true" style="19" width="1.54296875" collapsed="false"/>
    <col min="14302" max="14302" customWidth="true" style="19" width="3.54296875" collapsed="false"/>
    <col min="14303" max="14303" customWidth="true" style="19" width="29.0" collapsed="false"/>
    <col min="14304" max="14304" customWidth="true" style="19" width="1.54296875" collapsed="false"/>
    <col min="14305" max="14305" customWidth="true" style="19" width="29.0" collapsed="false"/>
    <col min="14306" max="14306" customWidth="true" style="19" width="1.54296875" collapsed="false"/>
    <col min="14307" max="14308" customWidth="true" hidden="true" style="19" width="0.0" collapsed="false"/>
    <col min="14309" max="14309" customWidth="true" style="19" width="1.26953125" collapsed="false"/>
    <col min="14310" max="14310" customWidth="true" style="19" width="5.0" collapsed="false"/>
    <col min="14311" max="14311" bestFit="true" customWidth="true" style="19" width="22.7265625" collapsed="false"/>
    <col min="14312" max="14312" bestFit="true" customWidth="true" style="19" width="24.1796875" collapsed="false"/>
    <col min="14313" max="14313" bestFit="true" customWidth="true" style="19" width="22.7265625" collapsed="false"/>
    <col min="14314" max="14314" bestFit="true" customWidth="true" style="19" width="16.453125" collapsed="false"/>
    <col min="14315" max="14315" bestFit="true" customWidth="true" style="19" width="13.26953125" collapsed="false"/>
    <col min="14316" max="14316" customWidth="true" style="19" width="2.453125" collapsed="false"/>
    <col min="14317" max="14542" style="19" width="14.453125" collapsed="false"/>
    <col min="14543" max="14543" customWidth="true" style="19" width="1.54296875" collapsed="false"/>
    <col min="14544" max="14545" customWidth="true" style="19" width="42.54296875" collapsed="false"/>
    <col min="14546" max="14546" customWidth="true" style="19" width="9.7265625" collapsed="false"/>
    <col min="14547" max="14547" customWidth="true" style="19" width="1.54296875" collapsed="false"/>
    <col min="14548" max="14548" customWidth="true" style="19" width="13.54296875" collapsed="false"/>
    <col min="14549" max="14549" customWidth="true" style="19" width="15.0" collapsed="false"/>
    <col min="14550" max="14550" customWidth="true" style="19" width="69.453125" collapsed="false"/>
    <col min="14551" max="14551" customWidth="true" style="19" width="29.0" collapsed="false"/>
    <col min="14552" max="14552" customWidth="true" style="19" width="1.26953125" collapsed="false"/>
    <col min="14553" max="14553" customWidth="true" style="19" width="29.0" collapsed="false"/>
    <col min="14554" max="14554" customWidth="true" style="19" width="1.54296875" collapsed="false"/>
    <col min="14555" max="14555" customWidth="true" hidden="true" style="19" width="0.0" collapsed="false"/>
    <col min="14556" max="14556" customWidth="true" style="19" width="29.0" collapsed="false"/>
    <col min="14557" max="14557" customWidth="true" style="19" width="1.54296875" collapsed="false"/>
    <col min="14558" max="14558" customWidth="true" style="19" width="3.54296875" collapsed="false"/>
    <col min="14559" max="14559" customWidth="true" style="19" width="29.0" collapsed="false"/>
    <col min="14560" max="14560" customWidth="true" style="19" width="1.54296875" collapsed="false"/>
    <col min="14561" max="14561" customWidth="true" style="19" width="29.0" collapsed="false"/>
    <col min="14562" max="14562" customWidth="true" style="19" width="1.54296875" collapsed="false"/>
    <col min="14563" max="14564" customWidth="true" hidden="true" style="19" width="0.0" collapsed="false"/>
    <col min="14565" max="14565" customWidth="true" style="19" width="1.26953125" collapsed="false"/>
    <col min="14566" max="14566" customWidth="true" style="19" width="5.0" collapsed="false"/>
    <col min="14567" max="14567" bestFit="true" customWidth="true" style="19" width="22.7265625" collapsed="false"/>
    <col min="14568" max="14568" bestFit="true" customWidth="true" style="19" width="24.1796875" collapsed="false"/>
    <col min="14569" max="14569" bestFit="true" customWidth="true" style="19" width="22.7265625" collapsed="false"/>
    <col min="14570" max="14570" bestFit="true" customWidth="true" style="19" width="16.453125" collapsed="false"/>
    <col min="14571" max="14571" bestFit="true" customWidth="true" style="19" width="13.26953125" collapsed="false"/>
    <col min="14572" max="14572" customWidth="true" style="19" width="2.453125" collapsed="false"/>
    <col min="14573" max="14798" style="19" width="14.453125" collapsed="false"/>
    <col min="14799" max="14799" customWidth="true" style="19" width="1.54296875" collapsed="false"/>
    <col min="14800" max="14801" customWidth="true" style="19" width="42.54296875" collapsed="false"/>
    <col min="14802" max="14802" customWidth="true" style="19" width="9.7265625" collapsed="false"/>
    <col min="14803" max="14803" customWidth="true" style="19" width="1.54296875" collapsed="false"/>
    <col min="14804" max="14804" customWidth="true" style="19" width="13.54296875" collapsed="false"/>
    <col min="14805" max="14805" customWidth="true" style="19" width="15.0" collapsed="false"/>
    <col min="14806" max="14806" customWidth="true" style="19" width="69.453125" collapsed="false"/>
    <col min="14807" max="14807" customWidth="true" style="19" width="29.0" collapsed="false"/>
    <col min="14808" max="14808" customWidth="true" style="19" width="1.26953125" collapsed="false"/>
    <col min="14809" max="14809" customWidth="true" style="19" width="29.0" collapsed="false"/>
    <col min="14810" max="14810" customWidth="true" style="19" width="1.54296875" collapsed="false"/>
    <col min="14811" max="14811" customWidth="true" hidden="true" style="19" width="0.0" collapsed="false"/>
    <col min="14812" max="14812" customWidth="true" style="19" width="29.0" collapsed="false"/>
    <col min="14813" max="14813" customWidth="true" style="19" width="1.54296875" collapsed="false"/>
    <col min="14814" max="14814" customWidth="true" style="19" width="3.54296875" collapsed="false"/>
    <col min="14815" max="14815" customWidth="true" style="19" width="29.0" collapsed="false"/>
    <col min="14816" max="14816" customWidth="true" style="19" width="1.54296875" collapsed="false"/>
    <col min="14817" max="14817" customWidth="true" style="19" width="29.0" collapsed="false"/>
    <col min="14818" max="14818" customWidth="true" style="19" width="1.54296875" collapsed="false"/>
    <col min="14819" max="14820" customWidth="true" hidden="true" style="19" width="0.0" collapsed="false"/>
    <col min="14821" max="14821" customWidth="true" style="19" width="1.26953125" collapsed="false"/>
    <col min="14822" max="14822" customWidth="true" style="19" width="5.0" collapsed="false"/>
    <col min="14823" max="14823" bestFit="true" customWidth="true" style="19" width="22.7265625" collapsed="false"/>
    <col min="14824" max="14824" bestFit="true" customWidth="true" style="19" width="24.1796875" collapsed="false"/>
    <col min="14825" max="14825" bestFit="true" customWidth="true" style="19" width="22.7265625" collapsed="false"/>
    <col min="14826" max="14826" bestFit="true" customWidth="true" style="19" width="16.453125" collapsed="false"/>
    <col min="14827" max="14827" bestFit="true" customWidth="true" style="19" width="13.26953125" collapsed="false"/>
    <col min="14828" max="14828" customWidth="true" style="19" width="2.453125" collapsed="false"/>
    <col min="14829" max="15054" style="19" width="14.453125" collapsed="false"/>
    <col min="15055" max="15055" customWidth="true" style="19" width="1.54296875" collapsed="false"/>
    <col min="15056" max="15057" customWidth="true" style="19" width="42.54296875" collapsed="false"/>
    <col min="15058" max="15058" customWidth="true" style="19" width="9.7265625" collapsed="false"/>
    <col min="15059" max="15059" customWidth="true" style="19" width="1.54296875" collapsed="false"/>
    <col min="15060" max="15060" customWidth="true" style="19" width="13.54296875" collapsed="false"/>
    <col min="15061" max="15061" customWidth="true" style="19" width="15.0" collapsed="false"/>
    <col min="15062" max="15062" customWidth="true" style="19" width="69.453125" collapsed="false"/>
    <col min="15063" max="15063" customWidth="true" style="19" width="29.0" collapsed="false"/>
    <col min="15064" max="15064" customWidth="true" style="19" width="1.26953125" collapsed="false"/>
    <col min="15065" max="15065" customWidth="true" style="19" width="29.0" collapsed="false"/>
    <col min="15066" max="15066" customWidth="true" style="19" width="1.54296875" collapsed="false"/>
    <col min="15067" max="15067" customWidth="true" hidden="true" style="19" width="0.0" collapsed="false"/>
    <col min="15068" max="15068" customWidth="true" style="19" width="29.0" collapsed="false"/>
    <col min="15069" max="15069" customWidth="true" style="19" width="1.54296875" collapsed="false"/>
    <col min="15070" max="15070" customWidth="true" style="19" width="3.54296875" collapsed="false"/>
    <col min="15071" max="15071" customWidth="true" style="19" width="29.0" collapsed="false"/>
    <col min="15072" max="15072" customWidth="true" style="19" width="1.54296875" collapsed="false"/>
    <col min="15073" max="15073" customWidth="true" style="19" width="29.0" collapsed="false"/>
    <col min="15074" max="15074" customWidth="true" style="19" width="1.54296875" collapsed="false"/>
    <col min="15075" max="15076" customWidth="true" hidden="true" style="19" width="0.0" collapsed="false"/>
    <col min="15077" max="15077" customWidth="true" style="19" width="1.26953125" collapsed="false"/>
    <col min="15078" max="15078" customWidth="true" style="19" width="5.0" collapsed="false"/>
    <col min="15079" max="15079" bestFit="true" customWidth="true" style="19" width="22.7265625" collapsed="false"/>
    <col min="15080" max="15080" bestFit="true" customWidth="true" style="19" width="24.1796875" collapsed="false"/>
    <col min="15081" max="15081" bestFit="true" customWidth="true" style="19" width="22.7265625" collapsed="false"/>
    <col min="15082" max="15082" bestFit="true" customWidth="true" style="19" width="16.453125" collapsed="false"/>
    <col min="15083" max="15083" bestFit="true" customWidth="true" style="19" width="13.26953125" collapsed="false"/>
    <col min="15084" max="15084" customWidth="true" style="19" width="2.453125" collapsed="false"/>
    <col min="15085" max="15310" style="19" width="14.453125" collapsed="false"/>
    <col min="15311" max="15311" customWidth="true" style="19" width="1.54296875" collapsed="false"/>
    <col min="15312" max="15313" customWidth="true" style="19" width="42.54296875" collapsed="false"/>
    <col min="15314" max="15314" customWidth="true" style="19" width="9.7265625" collapsed="false"/>
    <col min="15315" max="15315" customWidth="true" style="19" width="1.54296875" collapsed="false"/>
    <col min="15316" max="15316" customWidth="true" style="19" width="13.54296875" collapsed="false"/>
    <col min="15317" max="15317" customWidth="true" style="19" width="15.0" collapsed="false"/>
    <col min="15318" max="15318" customWidth="true" style="19" width="69.453125" collapsed="false"/>
    <col min="15319" max="15319" customWidth="true" style="19" width="29.0" collapsed="false"/>
    <col min="15320" max="15320" customWidth="true" style="19" width="1.26953125" collapsed="false"/>
    <col min="15321" max="15321" customWidth="true" style="19" width="29.0" collapsed="false"/>
    <col min="15322" max="15322" customWidth="true" style="19" width="1.54296875" collapsed="false"/>
    <col min="15323" max="15323" customWidth="true" hidden="true" style="19" width="0.0" collapsed="false"/>
    <col min="15324" max="15324" customWidth="true" style="19" width="29.0" collapsed="false"/>
    <col min="15325" max="15325" customWidth="true" style="19" width="1.54296875" collapsed="false"/>
    <col min="15326" max="15326" customWidth="true" style="19" width="3.54296875" collapsed="false"/>
    <col min="15327" max="15327" customWidth="true" style="19" width="29.0" collapsed="false"/>
    <col min="15328" max="15328" customWidth="true" style="19" width="1.54296875" collapsed="false"/>
    <col min="15329" max="15329" customWidth="true" style="19" width="29.0" collapsed="false"/>
    <col min="15330" max="15330" customWidth="true" style="19" width="1.54296875" collapsed="false"/>
    <col min="15331" max="15332" customWidth="true" hidden="true" style="19" width="0.0" collapsed="false"/>
    <col min="15333" max="15333" customWidth="true" style="19" width="1.26953125" collapsed="false"/>
    <col min="15334" max="15334" customWidth="true" style="19" width="5.0" collapsed="false"/>
    <col min="15335" max="15335" bestFit="true" customWidth="true" style="19" width="22.7265625" collapsed="false"/>
    <col min="15336" max="15336" bestFit="true" customWidth="true" style="19" width="24.1796875" collapsed="false"/>
    <col min="15337" max="15337" bestFit="true" customWidth="true" style="19" width="22.7265625" collapsed="false"/>
    <col min="15338" max="15338" bestFit="true" customWidth="true" style="19" width="16.453125" collapsed="false"/>
    <col min="15339" max="15339" bestFit="true" customWidth="true" style="19" width="13.26953125" collapsed="false"/>
    <col min="15340" max="15340" customWidth="true" style="19" width="2.453125" collapsed="false"/>
    <col min="15341" max="15566" style="19" width="14.453125" collapsed="false"/>
    <col min="15567" max="15567" customWidth="true" style="19" width="1.54296875" collapsed="false"/>
    <col min="15568" max="15569" customWidth="true" style="19" width="42.54296875" collapsed="false"/>
    <col min="15570" max="15570" customWidth="true" style="19" width="9.7265625" collapsed="false"/>
    <col min="15571" max="15571" customWidth="true" style="19" width="1.54296875" collapsed="false"/>
    <col min="15572" max="15572" customWidth="true" style="19" width="13.54296875" collapsed="false"/>
    <col min="15573" max="15573" customWidth="true" style="19" width="15.0" collapsed="false"/>
    <col min="15574" max="15574" customWidth="true" style="19" width="69.453125" collapsed="false"/>
    <col min="15575" max="15575" customWidth="true" style="19" width="29.0" collapsed="false"/>
    <col min="15576" max="15576" customWidth="true" style="19" width="1.26953125" collapsed="false"/>
    <col min="15577" max="15577" customWidth="true" style="19" width="29.0" collapsed="false"/>
    <col min="15578" max="15578" customWidth="true" style="19" width="1.54296875" collapsed="false"/>
    <col min="15579" max="15579" customWidth="true" hidden="true" style="19" width="0.0" collapsed="false"/>
    <col min="15580" max="15580" customWidth="true" style="19" width="29.0" collapsed="false"/>
    <col min="15581" max="15581" customWidth="true" style="19" width="1.54296875" collapsed="false"/>
    <col min="15582" max="15582" customWidth="true" style="19" width="3.54296875" collapsed="false"/>
    <col min="15583" max="15583" customWidth="true" style="19" width="29.0" collapsed="false"/>
    <col min="15584" max="15584" customWidth="true" style="19" width="1.54296875" collapsed="false"/>
    <col min="15585" max="15585" customWidth="true" style="19" width="29.0" collapsed="false"/>
    <col min="15586" max="15586" customWidth="true" style="19" width="1.54296875" collapsed="false"/>
    <col min="15587" max="15588" customWidth="true" hidden="true" style="19" width="0.0" collapsed="false"/>
    <col min="15589" max="15589" customWidth="true" style="19" width="1.26953125" collapsed="false"/>
    <col min="15590" max="15590" customWidth="true" style="19" width="5.0" collapsed="false"/>
    <col min="15591" max="15591" bestFit="true" customWidth="true" style="19" width="22.7265625" collapsed="false"/>
    <col min="15592" max="15592" bestFit="true" customWidth="true" style="19" width="24.1796875" collapsed="false"/>
    <col min="15593" max="15593" bestFit="true" customWidth="true" style="19" width="22.7265625" collapsed="false"/>
    <col min="15594" max="15594" bestFit="true" customWidth="true" style="19" width="16.453125" collapsed="false"/>
    <col min="15595" max="15595" bestFit="true" customWidth="true" style="19" width="13.26953125" collapsed="false"/>
    <col min="15596" max="15596" customWidth="true" style="19" width="2.453125" collapsed="false"/>
    <col min="15597" max="15822" style="19" width="14.453125" collapsed="false"/>
    <col min="15823" max="15823" customWidth="true" style="19" width="1.54296875" collapsed="false"/>
    <col min="15824" max="15825" customWidth="true" style="19" width="42.54296875" collapsed="false"/>
    <col min="15826" max="15826" customWidth="true" style="19" width="9.7265625" collapsed="false"/>
    <col min="15827" max="15827" customWidth="true" style="19" width="1.54296875" collapsed="false"/>
    <col min="15828" max="15828" customWidth="true" style="19" width="13.54296875" collapsed="false"/>
    <col min="15829" max="15829" customWidth="true" style="19" width="15.0" collapsed="false"/>
    <col min="15830" max="15830" customWidth="true" style="19" width="69.453125" collapsed="false"/>
    <col min="15831" max="15831" customWidth="true" style="19" width="29.0" collapsed="false"/>
    <col min="15832" max="15832" customWidth="true" style="19" width="1.26953125" collapsed="false"/>
    <col min="15833" max="15833" customWidth="true" style="19" width="29.0" collapsed="false"/>
    <col min="15834" max="15834" customWidth="true" style="19" width="1.54296875" collapsed="false"/>
    <col min="15835" max="15835" customWidth="true" hidden="true" style="19" width="0.0" collapsed="false"/>
    <col min="15836" max="15836" customWidth="true" style="19" width="29.0" collapsed="false"/>
    <col min="15837" max="15837" customWidth="true" style="19" width="1.54296875" collapsed="false"/>
    <col min="15838" max="15838" customWidth="true" style="19" width="3.54296875" collapsed="false"/>
    <col min="15839" max="15839" customWidth="true" style="19" width="29.0" collapsed="false"/>
    <col min="15840" max="15840" customWidth="true" style="19" width="1.54296875" collapsed="false"/>
    <col min="15841" max="15841" customWidth="true" style="19" width="29.0" collapsed="false"/>
    <col min="15842" max="15842" customWidth="true" style="19" width="1.54296875" collapsed="false"/>
    <col min="15843" max="15844" customWidth="true" hidden="true" style="19" width="0.0" collapsed="false"/>
    <col min="15845" max="15845" customWidth="true" style="19" width="1.26953125" collapsed="false"/>
    <col min="15846" max="15846" customWidth="true" style="19" width="5.0" collapsed="false"/>
    <col min="15847" max="15847" bestFit="true" customWidth="true" style="19" width="22.7265625" collapsed="false"/>
    <col min="15848" max="15848" bestFit="true" customWidth="true" style="19" width="24.1796875" collapsed="false"/>
    <col min="15849" max="15849" bestFit="true" customWidth="true" style="19" width="22.7265625" collapsed="false"/>
    <col min="15850" max="15850" bestFit="true" customWidth="true" style="19" width="16.453125" collapsed="false"/>
    <col min="15851" max="15851" bestFit="true" customWidth="true" style="19" width="13.26953125" collapsed="false"/>
    <col min="15852" max="15852" customWidth="true" style="19" width="2.453125" collapsed="false"/>
    <col min="15853" max="16078" style="19" width="14.453125" collapsed="false"/>
    <col min="16079" max="16079" customWidth="true" style="19" width="1.54296875" collapsed="false"/>
    <col min="16080" max="16081" customWidth="true" style="19" width="42.54296875" collapsed="false"/>
    <col min="16082" max="16082" customWidth="true" style="19" width="9.7265625" collapsed="false"/>
    <col min="16083" max="16083" customWidth="true" style="19" width="1.54296875" collapsed="false"/>
    <col min="16084" max="16084" customWidth="true" style="19" width="13.54296875" collapsed="false"/>
    <col min="16085" max="16085" customWidth="true" style="19" width="15.0" collapsed="false"/>
    <col min="16086" max="16086" customWidth="true" style="19" width="69.453125" collapsed="false"/>
    <col min="16087" max="16087" customWidth="true" style="19" width="29.0" collapsed="false"/>
    <col min="16088" max="16088" customWidth="true" style="19" width="1.26953125" collapsed="false"/>
    <col min="16089" max="16089" customWidth="true" style="19" width="29.0" collapsed="false"/>
    <col min="16090" max="16090" customWidth="true" style="19" width="1.54296875" collapsed="false"/>
    <col min="16091" max="16091" customWidth="true" hidden="true" style="19" width="0.0" collapsed="false"/>
    <col min="16092" max="16092" customWidth="true" style="19" width="29.0" collapsed="false"/>
    <col min="16093" max="16093" customWidth="true" style="19" width="1.54296875" collapsed="false"/>
    <col min="16094" max="16094" customWidth="true" style="19" width="3.54296875" collapsed="false"/>
    <col min="16095" max="16095" customWidth="true" style="19" width="29.0" collapsed="false"/>
    <col min="16096" max="16096" customWidth="true" style="19" width="1.54296875" collapsed="false"/>
    <col min="16097" max="16097" customWidth="true" style="19" width="29.0" collapsed="false"/>
    <col min="16098" max="16098" customWidth="true" style="19" width="1.54296875" collapsed="false"/>
    <col min="16099" max="16100" customWidth="true" hidden="true" style="19" width="0.0" collapsed="false"/>
    <col min="16101" max="16101" customWidth="true" style="19" width="1.26953125" collapsed="false"/>
    <col min="16102" max="16102" customWidth="true" style="19" width="5.0" collapsed="false"/>
    <col min="16103" max="16103" bestFit="true" customWidth="true" style="19" width="22.7265625" collapsed="false"/>
    <col min="16104" max="16104" bestFit="true" customWidth="true" style="19" width="24.1796875" collapsed="false"/>
    <col min="16105" max="16105" bestFit="true" customWidth="true" style="19" width="22.7265625" collapsed="false"/>
    <col min="16106" max="16106" bestFit="true" customWidth="true" style="19" width="16.453125" collapsed="false"/>
    <col min="16107" max="16107" bestFit="true" customWidth="true" style="19" width="13.26953125" collapsed="false"/>
    <col min="16108" max="16108" customWidth="true" style="19" width="2.453125" collapsed="false"/>
    <col min="16109" max="16384" style="19" width="14.453125" collapsed="false"/>
  </cols>
  <sheetData>
    <row r="1" spans="1:8" ht="49.5" customHeight="1">
      <c r="A1" s="19"/>
      <c r="B1" s="19"/>
      <c r="C1" s="238"/>
      <c r="D1" s="238"/>
      <c r="G1" s="238" t="s">
        <v>5</v>
      </c>
      <c r="H1" s="238"/>
    </row>
    <row r="2" spans="1:8" s="82" customFormat="1" ht="56.15" customHeight="1">
      <c r="A2" s="83"/>
      <c r="B2" s="335" t="s">
        <v>68</v>
      </c>
      <c r="E2" s="341"/>
      <c r="F2" s="343"/>
      <c r="G2" s="341"/>
    </row>
    <row r="3" spans="1:8" s="13" customFormat="1" ht="14.5">
      <c r="A3" s="3"/>
      <c r="B3" s="344"/>
    </row>
    <row r="4" spans="1:8" s="3" customFormat="1" ht="3" customHeight="1">
      <c r="A4" s="50"/>
      <c r="B4" s="336"/>
      <c r="C4" s="336"/>
      <c r="D4" s="336"/>
      <c r="E4" s="336"/>
      <c r="F4" s="336"/>
      <c r="G4" s="336"/>
    </row>
    <row r="5" spans="1:8" s="78" customFormat="1" ht="20.5" customHeight="1">
      <c r="A5" s="50"/>
      <c r="B5" s="1083" t="s">
        <v>69</v>
      </c>
      <c r="C5" s="1090" t="s">
        <v>422</v>
      </c>
      <c r="D5" s="1090"/>
      <c r="E5" s="1088" t="s">
        <v>33</v>
      </c>
      <c r="F5" s="1088" t="s">
        <v>407</v>
      </c>
      <c r="G5" s="1088" t="s">
        <v>35</v>
      </c>
    </row>
    <row r="6" spans="1:8" s="78" customFormat="1" ht="20.5" customHeight="1" thickBot="1">
      <c r="A6" s="50"/>
      <c r="B6" s="1084"/>
      <c r="C6" s="681">
        <v>2023</v>
      </c>
      <c r="D6" s="681">
        <v>2022</v>
      </c>
      <c r="E6" s="1089"/>
      <c r="F6" s="1089"/>
      <c r="G6" s="1089"/>
    </row>
    <row r="7" spans="1:8" s="78" customFormat="1" ht="18" customHeight="1">
      <c r="A7" s="50"/>
      <c r="B7" s="524" t="s">
        <v>405</v>
      </c>
      <c r="C7" s="972"/>
      <c r="D7" s="972"/>
      <c r="E7" s="972"/>
      <c r="F7" s="972"/>
      <c r="G7" s="972"/>
    </row>
    <row r="8" spans="1:8" s="78" customFormat="1" ht="18" customHeight="1">
      <c r="A8" s="50"/>
      <c r="B8" s="532" t="s">
        <v>76</v>
      </c>
      <c r="C8" s="975">
        <v>10113.2071319646</v>
      </c>
      <c r="D8" s="836">
        <v>6552.7643616765608</v>
      </c>
      <c r="E8" s="976">
        <v>0.54334973360419758</v>
      </c>
      <c r="F8" s="836">
        <v>2749.3115730757695</v>
      </c>
      <c r="G8" s="976">
        <v>3.5043717430006433E-3</v>
      </c>
    </row>
    <row r="9" spans="1:8" s="78" customFormat="1" ht="18" customHeight="1">
      <c r="A9" s="50"/>
      <c r="B9" s="81" t="s">
        <v>77</v>
      </c>
      <c r="C9" s="975">
        <v>3657.5974860617202</v>
      </c>
      <c r="D9" s="836">
        <v>3854.5245248900001</v>
      </c>
      <c r="E9" s="342">
        <v>-5.1089839371018061E-2</v>
      </c>
      <c r="F9" s="836">
        <v>916.83484193272</v>
      </c>
      <c r="G9" s="342">
        <v>2.4768464196389915E-2</v>
      </c>
    </row>
    <row r="10" spans="1:8" s="78" customFormat="1" ht="18" customHeight="1">
      <c r="A10" s="50"/>
      <c r="B10" s="81" t="s">
        <v>78</v>
      </c>
      <c r="C10" s="977">
        <v>15136.626192398378</v>
      </c>
      <c r="D10" s="961">
        <v>11504.141300043302</v>
      </c>
      <c r="E10" s="342">
        <v>0.31575454417805204</v>
      </c>
      <c r="F10" s="961">
        <v>4008.9001230310796</v>
      </c>
      <c r="G10" s="342">
        <v>-2.2326636140553545E-3</v>
      </c>
    </row>
    <row r="11" spans="1:8" s="78" customFormat="1" ht="18" customHeight="1">
      <c r="A11" s="50"/>
      <c r="B11" s="81" t="s">
        <v>79</v>
      </c>
      <c r="C11" s="977">
        <v>14231.478334831498</v>
      </c>
      <c r="D11" s="961">
        <v>11093.092274266</v>
      </c>
      <c r="E11" s="342">
        <v>0.28291354502170635</v>
      </c>
      <c r="F11" s="961">
        <v>3542.2121028691995</v>
      </c>
      <c r="G11" s="342">
        <v>-0.11792857036741219</v>
      </c>
    </row>
    <row r="12" spans="1:8" s="78" customFormat="1" ht="18" customHeight="1">
      <c r="A12" s="50"/>
      <c r="B12" s="81" t="s">
        <v>80</v>
      </c>
      <c r="C12" s="977">
        <v>-5812.4799536494911</v>
      </c>
      <c r="D12" s="961">
        <v>-5524.6148065713624</v>
      </c>
      <c r="E12" s="342">
        <v>5.2105921798515593E-2</v>
      </c>
      <c r="F12" s="961">
        <v>-1447.3131136948132</v>
      </c>
      <c r="G12" s="342">
        <v>-1.6138981447454997E-2</v>
      </c>
    </row>
    <row r="13" spans="1:8" s="78" customFormat="1" ht="18" customHeight="1">
      <c r="A13" s="50"/>
      <c r="B13" s="81" t="s">
        <v>81</v>
      </c>
      <c r="C13" s="977">
        <v>8409.9183811820076</v>
      </c>
      <c r="D13" s="961">
        <v>5518.7444676946379</v>
      </c>
      <c r="E13" s="342">
        <v>0.52388254799829659</v>
      </c>
      <c r="F13" s="961">
        <v>2094.8989891743863</v>
      </c>
      <c r="G13" s="342">
        <v>-0.17555271245492718</v>
      </c>
    </row>
    <row r="14" spans="1:8" s="78" customFormat="1" ht="18" customHeight="1">
      <c r="A14" s="50"/>
      <c r="B14" s="81" t="s">
        <v>82</v>
      </c>
      <c r="C14" s="977">
        <v>8418.9983811820075</v>
      </c>
      <c r="D14" s="961">
        <v>5568.4774676946381</v>
      </c>
      <c r="E14" s="342">
        <v>0.51190310637415426</v>
      </c>
      <c r="F14" s="961">
        <v>2094.8989891743863</v>
      </c>
      <c r="G14" s="342">
        <v>-0.17677088378342776</v>
      </c>
    </row>
    <row r="15" spans="1:8" s="78" customFormat="1" ht="18" customHeight="1">
      <c r="A15" s="50"/>
      <c r="B15" s="190" t="s">
        <v>83</v>
      </c>
      <c r="C15" s="978">
        <v>4816.0732231745706</v>
      </c>
      <c r="D15" s="979">
        <v>3128.7017866613205</v>
      </c>
      <c r="E15" s="829">
        <v>0.53931999646213225</v>
      </c>
      <c r="F15" s="979">
        <v>1157.1283880288499</v>
      </c>
      <c r="G15" s="829">
        <v>-0.23989458333263805</v>
      </c>
    </row>
    <row r="16" spans="1:8" s="78" customFormat="1" ht="18" customHeight="1">
      <c r="C16" s="980"/>
      <c r="D16" s="980"/>
      <c r="E16" s="980"/>
      <c r="F16" s="980"/>
      <c r="G16" s="980"/>
    </row>
    <row r="17" spans="1:7" s="78" customFormat="1" ht="18" customHeight="1">
      <c r="A17" s="50"/>
      <c r="B17" s="524" t="s">
        <v>84</v>
      </c>
      <c r="C17" s="521"/>
      <c r="D17" s="521"/>
      <c r="E17" s="521"/>
      <c r="F17" s="530"/>
      <c r="G17" s="531"/>
    </row>
    <row r="18" spans="1:7" s="78" customFormat="1" ht="18" customHeight="1">
      <c r="A18" s="50"/>
      <c r="B18" s="532" t="s">
        <v>85</v>
      </c>
      <c r="C18" s="536">
        <v>0.40906220820371425</v>
      </c>
      <c r="D18" s="529">
        <v>0.50250621456587508</v>
      </c>
      <c r="E18" s="528">
        <v>-9.3444006362160827</v>
      </c>
      <c r="F18" s="529">
        <v>0.40906220820371425</v>
      </c>
      <c r="G18" s="528">
        <v>-1.830383480853659</v>
      </c>
    </row>
    <row r="19" spans="1:7" s="78" customFormat="1" ht="18" customHeight="1">
      <c r="A19" s="50"/>
      <c r="B19" s="81" t="s">
        <v>86</v>
      </c>
      <c r="C19" s="536">
        <v>0.40842418594162944</v>
      </c>
      <c r="D19" s="529">
        <v>0.49802297411583651</v>
      </c>
      <c r="E19" s="528">
        <v>-8.9598788174207087</v>
      </c>
      <c r="F19" s="529">
        <v>0.40842418594162944</v>
      </c>
      <c r="G19" s="528">
        <v>-1.7148022581651545</v>
      </c>
    </row>
    <row r="20" spans="1:7" s="78" customFormat="1" ht="18" customHeight="1">
      <c r="A20" s="50"/>
      <c r="B20" s="81" t="s">
        <v>87</v>
      </c>
      <c r="C20" s="981">
        <v>2.8354315772039728E-3</v>
      </c>
      <c r="D20" s="982">
        <v>2.5389174088808132E-3</v>
      </c>
      <c r="E20" s="537">
        <v>2.9651416832315956E-2</v>
      </c>
      <c r="F20" s="982">
        <v>2.8354315772039728E-3</v>
      </c>
      <c r="G20" s="537">
        <v>-1.7823187860616183E-2</v>
      </c>
    </row>
    <row r="21" spans="1:7" s="78" customFormat="1" ht="18" customHeight="1">
      <c r="A21" s="50"/>
      <c r="B21" s="81" t="s">
        <v>27</v>
      </c>
      <c r="C21" s="983">
        <v>0.13181236388662029</v>
      </c>
      <c r="D21" s="984">
        <v>8.2938400224054992E-2</v>
      </c>
      <c r="E21" s="528">
        <v>4.8873963662565298</v>
      </c>
      <c r="F21" s="984">
        <v>0.13181236388662029</v>
      </c>
      <c r="G21" s="97">
        <v>1.2655007168304879</v>
      </c>
    </row>
    <row r="22" spans="1:7" s="78" customFormat="1" ht="18" customHeight="1">
      <c r="A22" s="50"/>
      <c r="B22" s="81" t="s">
        <v>28</v>
      </c>
      <c r="C22" s="983">
        <v>0.15622720038438362</v>
      </c>
      <c r="D22" s="984">
        <v>9.7654119317403434E-2</v>
      </c>
      <c r="E22" s="528">
        <v>5.8573081066980182</v>
      </c>
      <c r="F22" s="984">
        <v>0.15622720038438362</v>
      </c>
      <c r="G22" s="97">
        <v>1.4778221541087571</v>
      </c>
    </row>
    <row r="23" spans="1:7" s="78" customFormat="1" ht="18" customHeight="1">
      <c r="A23" s="50"/>
      <c r="B23" s="81" t="s">
        <v>29</v>
      </c>
      <c r="C23" s="983">
        <v>7.3393766607172672E-3</v>
      </c>
      <c r="D23" s="984">
        <v>4.0700087137194845E-3</v>
      </c>
      <c r="E23" s="528">
        <v>0.32693679469977827</v>
      </c>
      <c r="F23" s="984">
        <v>7.3393766607172672E-3</v>
      </c>
      <c r="G23" s="97">
        <v>9.7621623665832949E-2</v>
      </c>
    </row>
    <row r="24" spans="1:7" s="78" customFormat="1" ht="18" customHeight="1">
      <c r="A24" s="50"/>
      <c r="B24" s="539" t="s">
        <v>30</v>
      </c>
      <c r="C24" s="985">
        <v>2.0701576118797332E-2</v>
      </c>
      <c r="D24" s="986">
        <v>1.3350098813788772E-2</v>
      </c>
      <c r="E24" s="838">
        <v>0.73514773050085602</v>
      </c>
      <c r="F24" s="986">
        <v>2.0701576118797332E-2</v>
      </c>
      <c r="G24" s="838">
        <v>0.20170188002192821</v>
      </c>
    </row>
    <row r="25" spans="1:7" s="78" customFormat="1" ht="32.5" customHeight="1"/>
    <row r="26" spans="1:7" ht="3" customHeight="1">
      <c r="B26" s="525"/>
      <c r="C26" s="526"/>
      <c r="D26" s="526"/>
      <c r="E26" s="527"/>
      <c r="F26" s="527"/>
      <c r="G26" s="527"/>
    </row>
    <row r="27" spans="1:7" s="78" customFormat="1" ht="18" customHeight="1">
      <c r="A27" s="50"/>
      <c r="B27" s="1083" t="s">
        <v>69</v>
      </c>
      <c r="C27" s="1090" t="s">
        <v>123</v>
      </c>
      <c r="D27" s="1090"/>
      <c r="E27" s="1088" t="s">
        <v>33</v>
      </c>
      <c r="F27" s="1010" t="s">
        <v>389</v>
      </c>
      <c r="G27" s="1088" t="s">
        <v>35</v>
      </c>
    </row>
    <row r="28" spans="1:7" s="78" customFormat="1" ht="18" customHeight="1" thickBot="1">
      <c r="A28" s="50"/>
      <c r="B28" s="1085"/>
      <c r="C28" s="681">
        <v>2023</v>
      </c>
      <c r="D28" s="681">
        <v>2022</v>
      </c>
      <c r="E28" s="1089"/>
      <c r="F28" s="681">
        <v>2023</v>
      </c>
      <c r="G28" s="1089"/>
    </row>
    <row r="29" spans="1:7" s="78" customFormat="1" ht="18" customHeight="1">
      <c r="A29" s="50"/>
      <c r="B29" s="524" t="s">
        <v>88</v>
      </c>
      <c r="C29" s="970"/>
      <c r="D29" s="970"/>
      <c r="E29" s="970"/>
      <c r="F29" s="970"/>
      <c r="G29" s="970"/>
    </row>
    <row r="30" spans="1:7" s="78" customFormat="1" ht="18" customHeight="1">
      <c r="A30" s="50"/>
      <c r="B30" s="532" t="s">
        <v>89</v>
      </c>
      <c r="C30" s="533">
        <v>607167.44783471804</v>
      </c>
      <c r="D30" s="523">
        <v>598850.31058912503</v>
      </c>
      <c r="E30" s="342">
        <v>1.3888507860020884E-2</v>
      </c>
      <c r="F30" s="523">
        <v>611398.45314025402</v>
      </c>
      <c r="G30" s="342">
        <v>-6.9202093721447274E-3</v>
      </c>
    </row>
    <row r="31" spans="1:7" s="78" customFormat="1" ht="18" customHeight="1">
      <c r="A31" s="50"/>
      <c r="B31" s="190" t="s">
        <v>90</v>
      </c>
      <c r="C31" s="827">
        <v>36339.317044512005</v>
      </c>
      <c r="D31" s="828">
        <v>33707.995625832002</v>
      </c>
      <c r="E31" s="829">
        <v>7.8062233301807463E-2</v>
      </c>
      <c r="F31" s="828">
        <v>35331.726749977002</v>
      </c>
      <c r="G31" s="829">
        <v>2.8518003143892717E-2</v>
      </c>
    </row>
    <row r="32" spans="1:7" s="78" customFormat="1" ht="18" customHeight="1">
      <c r="A32" s="50"/>
      <c r="B32" s="532"/>
      <c r="C32" s="523"/>
      <c r="D32" s="523"/>
      <c r="E32" s="523"/>
      <c r="F32" s="523"/>
      <c r="G32" s="523"/>
    </row>
    <row r="33" spans="1:7" s="78" customFormat="1" ht="18" customHeight="1">
      <c r="A33" s="50"/>
      <c r="B33" s="524" t="s">
        <v>91</v>
      </c>
      <c r="C33" s="521"/>
      <c r="D33" s="521"/>
      <c r="E33" s="521"/>
      <c r="F33" s="521"/>
      <c r="G33" s="521"/>
    </row>
    <row r="34" spans="1:7" s="78" customFormat="1" ht="18" customHeight="1">
      <c r="A34" s="50"/>
      <c r="B34" s="532" t="s">
        <v>92</v>
      </c>
      <c r="C34" s="533">
        <v>630329.71002735139</v>
      </c>
      <c r="D34" s="523">
        <v>611299.76641843806</v>
      </c>
      <c r="E34" s="342">
        <v>3.1130297530470898E-2</v>
      </c>
      <c r="F34" s="523">
        <v>619323.35057454358</v>
      </c>
      <c r="G34" s="342">
        <v>1.7771588044592956E-2</v>
      </c>
    </row>
    <row r="35" spans="1:7" s="78" customFormat="1" ht="18" customHeight="1">
      <c r="A35" s="50"/>
      <c r="B35" s="539" t="s">
        <v>93</v>
      </c>
      <c r="C35" s="827">
        <v>354098.12715495669</v>
      </c>
      <c r="D35" s="828">
        <v>361323.17516657797</v>
      </c>
      <c r="E35" s="829">
        <v>-1.9996082477384349E-2</v>
      </c>
      <c r="F35" s="828">
        <v>355056.71064646501</v>
      </c>
      <c r="G35" s="829">
        <v>-2.6998038982645797E-3</v>
      </c>
    </row>
    <row r="36" spans="1:7" s="78" customFormat="1" ht="18" customHeight="1">
      <c r="A36" s="50"/>
      <c r="B36" s="532"/>
      <c r="C36" s="523"/>
      <c r="D36" s="523"/>
      <c r="E36" s="522"/>
      <c r="F36" s="523"/>
      <c r="G36" s="522"/>
    </row>
    <row r="37" spans="1:7" s="78" customFormat="1" ht="18" customHeight="1">
      <c r="A37" s="50"/>
      <c r="B37" s="524" t="s">
        <v>94</v>
      </c>
      <c r="C37" s="521"/>
      <c r="D37" s="521"/>
      <c r="E37" s="521"/>
      <c r="F37" s="521"/>
      <c r="G37" s="521"/>
    </row>
    <row r="38" spans="1:7" s="78" customFormat="1" ht="18" customHeight="1">
      <c r="A38" s="50"/>
      <c r="B38" s="532" t="s">
        <v>95</v>
      </c>
      <c r="C38" s="533">
        <v>10515.839031330008</v>
      </c>
      <c r="D38" s="523">
        <v>10690.48576136</v>
      </c>
      <c r="E38" s="523">
        <v>-174.64673002999189</v>
      </c>
      <c r="F38" s="523">
        <v>10200.462071050008</v>
      </c>
      <c r="G38" s="523">
        <v>315.37696028000028</v>
      </c>
    </row>
    <row r="39" spans="1:7" s="78" customFormat="1" ht="18" customHeight="1">
      <c r="A39" s="50"/>
      <c r="B39" s="81" t="s">
        <v>96</v>
      </c>
      <c r="C39" s="337">
        <v>2.7384489288364643E-2</v>
      </c>
      <c r="D39" s="91">
        <v>2.7327460325987648E-2</v>
      </c>
      <c r="E39" s="92">
        <v>5.7028962376994702E-3</v>
      </c>
      <c r="F39" s="91">
        <v>2.6534174513811289E-2</v>
      </c>
      <c r="G39" s="92">
        <v>8.5031477455335333E-2</v>
      </c>
    </row>
    <row r="40" spans="1:7" s="78" customFormat="1" ht="18" customHeight="1">
      <c r="A40" s="50"/>
      <c r="B40" s="81" t="s">
        <v>97</v>
      </c>
      <c r="C40" s="338">
        <v>7665.1199661199989</v>
      </c>
      <c r="D40" s="93">
        <v>7867.3233238900002</v>
      </c>
      <c r="E40" s="523">
        <v>-202.20335777000128</v>
      </c>
      <c r="F40" s="93">
        <v>7724.70716954</v>
      </c>
      <c r="G40" s="523">
        <v>-59.58720342000106</v>
      </c>
    </row>
    <row r="41" spans="1:7" s="78" customFormat="1" ht="18" customHeight="1">
      <c r="A41" s="50"/>
      <c r="B41" s="81" t="s">
        <v>98</v>
      </c>
      <c r="C41" s="339">
        <v>0.72891063039547688</v>
      </c>
      <c r="D41" s="94">
        <v>0.73591822668394369</v>
      </c>
      <c r="E41" s="92">
        <v>-0.70075962884668108</v>
      </c>
      <c r="F41" s="94">
        <v>0.75728859111796598</v>
      </c>
      <c r="G41" s="92">
        <v>-2.8377960722489104</v>
      </c>
    </row>
    <row r="42" spans="1:7" s="78" customFormat="1" ht="18" customHeight="1">
      <c r="A42" s="50"/>
      <c r="B42" s="190" t="s">
        <v>99</v>
      </c>
      <c r="C42" s="827">
        <v>1582.0491229799995</v>
      </c>
      <c r="D42" s="828">
        <v>1892.603990959999</v>
      </c>
      <c r="E42" s="828">
        <v>-310.55486797999947</v>
      </c>
      <c r="F42" s="828">
        <v>1688.1804277200008</v>
      </c>
      <c r="G42" s="828">
        <v>-106.13130474000127</v>
      </c>
    </row>
    <row r="43" spans="1:7" s="78" customFormat="1" ht="18" customHeight="1">
      <c r="A43" s="50"/>
      <c r="B43" s="532"/>
      <c r="C43" s="523"/>
      <c r="D43" s="523"/>
      <c r="E43" s="523"/>
      <c r="F43" s="523"/>
      <c r="G43" s="523"/>
    </row>
    <row r="44" spans="1:7" s="78" customFormat="1" ht="18" customHeight="1">
      <c r="A44" s="50"/>
      <c r="B44" s="524" t="s">
        <v>100</v>
      </c>
      <c r="C44" s="521"/>
      <c r="D44" s="521"/>
      <c r="E44" s="521"/>
      <c r="F44" s="521"/>
      <c r="G44" s="521"/>
    </row>
    <row r="45" spans="1:7" s="78" customFormat="1" ht="18" customHeight="1">
      <c r="A45" s="50"/>
      <c r="B45" s="532" t="s">
        <v>101</v>
      </c>
      <c r="C45" s="533">
        <v>160203.78372988405</v>
      </c>
      <c r="D45" s="523">
        <v>139010.46968219694</v>
      </c>
      <c r="E45" s="523">
        <v>21193.314047687105</v>
      </c>
      <c r="F45" s="523">
        <v>153813.48416396213</v>
      </c>
      <c r="G45" s="523">
        <v>6390.2995659219159</v>
      </c>
    </row>
    <row r="46" spans="1:7" s="78" customFormat="1" ht="18" customHeight="1">
      <c r="A46" s="50"/>
      <c r="B46" s="81" t="s">
        <v>102</v>
      </c>
      <c r="C46" s="840">
        <v>2.1540213395477399</v>
      </c>
      <c r="D46" s="841">
        <v>1.9435801483155906</v>
      </c>
      <c r="E46" s="93">
        <v>21.044119123214934</v>
      </c>
      <c r="F46" s="841">
        <v>2.045216557413724</v>
      </c>
      <c r="G46" s="93">
        <v>10.88047821340159</v>
      </c>
    </row>
    <row r="47" spans="1:7" s="78" customFormat="1" ht="18" customHeight="1">
      <c r="A47" s="50"/>
      <c r="B47" s="81" t="s">
        <v>14</v>
      </c>
      <c r="C47" s="840">
        <v>1.43</v>
      </c>
      <c r="D47" s="841">
        <v>1.42</v>
      </c>
      <c r="E47" s="93">
        <v>1.0000000000000009</v>
      </c>
      <c r="F47" s="841">
        <v>1.39</v>
      </c>
      <c r="G47" s="93">
        <v>4.0000000000000036</v>
      </c>
    </row>
    <row r="48" spans="1:7" s="78" customFormat="1" ht="18" customHeight="1">
      <c r="A48" s="50"/>
      <c r="B48" s="539" t="s">
        <v>103</v>
      </c>
      <c r="C48" s="842">
        <v>0.89083890472661498</v>
      </c>
      <c r="D48" s="843">
        <v>0.90834337283549538</v>
      </c>
      <c r="E48" s="540">
        <v>-1.75044681088804</v>
      </c>
      <c r="F48" s="843">
        <v>0.89859450846848465</v>
      </c>
      <c r="G48" s="540">
        <v>-0.77556037418696766</v>
      </c>
    </row>
    <row r="49" spans="1:7" s="78" customFormat="1" ht="18" customHeight="1">
      <c r="A49" s="50"/>
      <c r="B49" s="532"/>
      <c r="C49" s="523"/>
      <c r="D49" s="535"/>
      <c r="E49" s="96"/>
      <c r="F49" s="535"/>
      <c r="G49" s="96"/>
    </row>
    <row r="50" spans="1:7" s="78" customFormat="1" ht="18" customHeight="1">
      <c r="A50" s="50"/>
      <c r="B50" s="524" t="s">
        <v>104</v>
      </c>
      <c r="C50" s="521"/>
      <c r="D50" s="521"/>
      <c r="E50" s="521"/>
      <c r="F50" s="521"/>
      <c r="G50" s="521"/>
    </row>
    <row r="51" spans="1:7" s="78" customFormat="1" ht="18" customHeight="1">
      <c r="A51" s="50"/>
      <c r="B51" s="532" t="s">
        <v>105</v>
      </c>
      <c r="C51" s="536">
        <v>0.12384186103221659</v>
      </c>
      <c r="D51" s="844">
        <v>0.1278174462822747</v>
      </c>
      <c r="E51" s="92">
        <v>-0.39755852500581168</v>
      </c>
      <c r="F51" s="844">
        <v>0.12263507326642724</v>
      </c>
      <c r="G51" s="92">
        <v>0.12067877657893494</v>
      </c>
    </row>
    <row r="52" spans="1:7" s="78" customFormat="1" ht="18" customHeight="1">
      <c r="A52" s="50"/>
      <c r="B52" s="81" t="s">
        <v>106</v>
      </c>
      <c r="C52" s="536">
        <v>0.14347056407010936</v>
      </c>
      <c r="D52" s="831">
        <v>0.14751991487535876</v>
      </c>
      <c r="E52" s="92">
        <v>-0.40493508052494021</v>
      </c>
      <c r="F52" s="831">
        <v>0.14280956276284359</v>
      </c>
      <c r="G52" s="92">
        <v>6.6100130726576278E-2</v>
      </c>
    </row>
    <row r="53" spans="1:7" s="78" customFormat="1" ht="18" customHeight="1">
      <c r="A53" s="50"/>
      <c r="B53" s="81" t="s">
        <v>107</v>
      </c>
      <c r="C53" s="536">
        <v>0.17106931744669135</v>
      </c>
      <c r="D53" s="831">
        <v>0.17343716126110703</v>
      </c>
      <c r="E53" s="92">
        <v>-0.23678438144156821</v>
      </c>
      <c r="F53" s="831">
        <v>0.171098928832146</v>
      </c>
      <c r="G53" s="1071">
        <v>-2.9611385454653139E-3</v>
      </c>
    </row>
    <row r="54" spans="1:7" s="78" customFormat="1" ht="18" customHeight="1">
      <c r="A54" s="50"/>
      <c r="B54" s="81" t="s">
        <v>15</v>
      </c>
      <c r="C54" s="536">
        <v>0.26813619602056205</v>
      </c>
      <c r="D54" s="831">
        <v>0.25900000000000001</v>
      </c>
      <c r="E54" s="92">
        <v>0.91361960205620374</v>
      </c>
      <c r="F54" s="831">
        <v>0.27142627075906772</v>
      </c>
      <c r="G54" s="92">
        <v>-0.32900747385056772</v>
      </c>
    </row>
    <row r="55" spans="1:7" s="78" customFormat="1" ht="18" customHeight="1">
      <c r="A55" s="50"/>
      <c r="B55" s="532" t="s">
        <v>108</v>
      </c>
      <c r="C55" s="538">
        <v>228619.38414051014</v>
      </c>
      <c r="D55" s="839">
        <v>215103</v>
      </c>
      <c r="E55" s="835">
        <v>13516.384140510141</v>
      </c>
      <c r="F55" s="839">
        <v>222422.97634332115</v>
      </c>
      <c r="G55" s="835">
        <v>6196.4077971889928</v>
      </c>
    </row>
    <row r="56" spans="1:7" s="78" customFormat="1" ht="18" customHeight="1">
      <c r="A56" s="50"/>
      <c r="B56" s="190" t="s">
        <v>109</v>
      </c>
      <c r="C56" s="833">
        <v>5.8194980020974847E-2</v>
      </c>
      <c r="D56" s="834">
        <v>5.6293049590498301E-2</v>
      </c>
      <c r="E56" s="830">
        <v>0.19019304304765464</v>
      </c>
      <c r="F56" s="834">
        <v>5.5679322816403989E-2</v>
      </c>
      <c r="G56" s="830">
        <v>0.25156572045708581</v>
      </c>
    </row>
    <row r="57" spans="1:7" s="78" customFormat="1" ht="18" customHeight="1">
      <c r="A57" s="50"/>
      <c r="B57" s="532"/>
      <c r="C57" s="967"/>
      <c r="D57" s="974"/>
      <c r="E57" s="974"/>
      <c r="F57" s="973"/>
      <c r="G57" s="974"/>
    </row>
    <row r="58" spans="1:7" s="78" customFormat="1" ht="18" customHeight="1">
      <c r="A58" s="50"/>
      <c r="B58" s="524" t="s">
        <v>110</v>
      </c>
      <c r="C58" s="970"/>
      <c r="D58" s="970"/>
      <c r="E58" s="970"/>
      <c r="F58" s="970"/>
      <c r="G58" s="970"/>
    </row>
    <row r="59" spans="1:7" s="78" customFormat="1" ht="18" customHeight="1">
      <c r="A59" s="50"/>
      <c r="B59" s="532" t="s">
        <v>111</v>
      </c>
      <c r="C59" s="891">
        <v>3.726</v>
      </c>
      <c r="D59" s="890">
        <v>3.6720000000000002</v>
      </c>
      <c r="E59" s="890">
        <v>5.3999999999999826E-2</v>
      </c>
      <c r="F59" s="890">
        <v>3.786</v>
      </c>
      <c r="G59" s="890">
        <v>-6.0000000000000053E-2</v>
      </c>
    </row>
    <row r="60" spans="1:7" s="78" customFormat="1" ht="18" customHeight="1">
      <c r="A60" s="50"/>
      <c r="B60" s="81" t="s">
        <v>112</v>
      </c>
      <c r="C60" s="338">
        <v>27449.911300878</v>
      </c>
      <c r="D60" s="832">
        <v>27520</v>
      </c>
      <c r="E60" s="832">
        <v>-70.088699121999525</v>
      </c>
      <c r="F60" s="832">
        <v>28308.751963133996</v>
      </c>
      <c r="G60" s="93">
        <v>-858.84066225599599</v>
      </c>
    </row>
    <row r="61" spans="1:7" s="78" customFormat="1" ht="18" customHeight="1">
      <c r="A61" s="50"/>
      <c r="B61" s="81" t="s">
        <v>113</v>
      </c>
      <c r="C61" s="963">
        <v>4.9282314682251558</v>
      </c>
      <c r="D61" s="964">
        <v>4.4927040507808282</v>
      </c>
      <c r="E61" s="964">
        <v>0.43552741744432755</v>
      </c>
      <c r="F61" s="964">
        <v>4.7208630552287572</v>
      </c>
      <c r="G61" s="964">
        <v>0.20736841299639863</v>
      </c>
    </row>
    <row r="62" spans="1:7" s="78" customFormat="1" ht="18" customHeight="1">
      <c r="A62" s="50"/>
      <c r="B62" s="81" t="s">
        <v>114</v>
      </c>
      <c r="C62" s="963">
        <v>4.199688344130295</v>
      </c>
      <c r="D62" s="964">
        <v>3.7723942493756075</v>
      </c>
      <c r="E62" s="964">
        <v>0.42729409475468749</v>
      </c>
      <c r="F62" s="964">
        <v>4.0011270320006229</v>
      </c>
      <c r="G62" s="964">
        <v>0.1985613121296721</v>
      </c>
    </row>
    <row r="63" spans="1:7" s="78" customFormat="1" ht="18" customHeight="1">
      <c r="A63" s="50"/>
      <c r="B63" s="81" t="s">
        <v>115</v>
      </c>
      <c r="C63" s="963">
        <v>0.64457735265264393</v>
      </c>
      <c r="D63" s="964">
        <v>0.40012480305650411</v>
      </c>
      <c r="E63" s="964">
        <v>0.24445254959613982</v>
      </c>
      <c r="F63" s="964">
        <v>0.57535744326692195</v>
      </c>
      <c r="G63" s="964">
        <v>6.9219909385721978E-2</v>
      </c>
    </row>
    <row r="64" spans="1:7" s="78" customFormat="1" ht="18" customHeight="1">
      <c r="A64" s="50"/>
      <c r="B64" s="81" t="s">
        <v>116</v>
      </c>
      <c r="C64" s="963">
        <v>5.7805319790810321</v>
      </c>
      <c r="D64" s="964">
        <v>9.1771366632361815</v>
      </c>
      <c r="E64" s="964">
        <v>-3.3966046841551494</v>
      </c>
      <c r="F64" s="964">
        <v>6.5802572719018162</v>
      </c>
      <c r="G64" s="964">
        <v>-0.79972529282078408</v>
      </c>
    </row>
    <row r="65" spans="1:7" s="78" customFormat="1" ht="18" customHeight="1">
      <c r="A65" s="50"/>
      <c r="B65" s="539" t="s">
        <v>117</v>
      </c>
      <c r="C65" s="965">
        <v>0.88720869138007663</v>
      </c>
      <c r="D65" s="966">
        <v>0.97338712691754736</v>
      </c>
      <c r="E65" s="966">
        <v>-8.6178435537470732E-2</v>
      </c>
      <c r="F65" s="966">
        <v>0.94623339117202276</v>
      </c>
      <c r="G65" s="966">
        <v>-5.9024699791946134E-2</v>
      </c>
    </row>
    <row r="66" spans="1:7" s="78" customFormat="1" ht="18" customHeight="1">
      <c r="A66" s="50"/>
      <c r="B66" s="532"/>
      <c r="C66" s="967"/>
      <c r="D66" s="968"/>
      <c r="E66" s="967"/>
      <c r="F66" s="969"/>
      <c r="G66" s="967"/>
    </row>
    <row r="67" spans="1:7" s="78" customFormat="1" ht="18" customHeight="1">
      <c r="A67" s="50"/>
      <c r="B67" s="524" t="s">
        <v>118</v>
      </c>
      <c r="C67" s="970"/>
      <c r="D67" s="970"/>
      <c r="E67" s="970"/>
      <c r="F67" s="970"/>
      <c r="G67" s="970"/>
    </row>
    <row r="68" spans="1:7" s="78" customFormat="1" ht="18" customHeight="1">
      <c r="A68" s="50"/>
      <c r="B68" s="532" t="s">
        <v>119</v>
      </c>
      <c r="C68" s="971">
        <v>44863</v>
      </c>
      <c r="D68" s="523">
        <v>44625</v>
      </c>
      <c r="E68" s="523">
        <v>238</v>
      </c>
      <c r="F68" s="523">
        <v>44771</v>
      </c>
      <c r="G68" s="523">
        <v>92</v>
      </c>
    </row>
    <row r="69" spans="1:7" s="78" customFormat="1" ht="18" customHeight="1">
      <c r="A69" s="50"/>
      <c r="B69" s="81" t="s">
        <v>120</v>
      </c>
      <c r="C69" s="971">
        <v>4191</v>
      </c>
      <c r="D69" s="523">
        <v>4404</v>
      </c>
      <c r="E69" s="962">
        <v>-213</v>
      </c>
      <c r="F69" s="523">
        <v>4199</v>
      </c>
      <c r="G69" s="962">
        <v>-8</v>
      </c>
    </row>
    <row r="70" spans="1:7" s="78" customFormat="1" ht="18" customHeight="1">
      <c r="A70" s="50"/>
      <c r="B70" s="483" t="s">
        <v>121</v>
      </c>
      <c r="C70" s="971">
        <v>3618</v>
      </c>
      <c r="D70" s="523">
        <v>3818</v>
      </c>
      <c r="E70" s="962">
        <v>-200</v>
      </c>
      <c r="F70" s="523">
        <v>3622</v>
      </c>
      <c r="G70" s="962">
        <v>-4</v>
      </c>
    </row>
    <row r="71" spans="1:7" s="78" customFormat="1" ht="18" customHeight="1">
      <c r="A71" s="50"/>
      <c r="B71" s="81" t="s">
        <v>122</v>
      </c>
      <c r="C71" s="971">
        <v>12594</v>
      </c>
      <c r="D71" s="523">
        <v>12947</v>
      </c>
      <c r="E71" s="962">
        <v>-353</v>
      </c>
      <c r="F71" s="523">
        <v>12608</v>
      </c>
      <c r="G71" s="962">
        <v>-14</v>
      </c>
    </row>
    <row r="72" spans="1:7" ht="3" customHeight="1">
      <c r="B72" s="518"/>
      <c r="C72" s="845"/>
      <c r="D72" s="845"/>
      <c r="E72" s="846"/>
      <c r="F72" s="846"/>
      <c r="G72" s="846"/>
    </row>
    <row r="73" spans="1:7" ht="18" customHeight="1"/>
    <row r="74" spans="1:7" ht="41" customHeight="1">
      <c r="B74" s="1086" t="s">
        <v>423</v>
      </c>
      <c r="C74" s="1086"/>
      <c r="D74" s="1086"/>
      <c r="E74" s="1086"/>
      <c r="F74" s="1087"/>
      <c r="G74" s="1087"/>
    </row>
  </sheetData>
  <mergeCells count="10">
    <mergeCell ref="B5:B6"/>
    <mergeCell ref="B27:B28"/>
    <mergeCell ref="B74:G74"/>
    <mergeCell ref="F5:F6"/>
    <mergeCell ref="G5:G6"/>
    <mergeCell ref="G27:G28"/>
    <mergeCell ref="C5:D5"/>
    <mergeCell ref="E5:E6"/>
    <mergeCell ref="E27:E28"/>
    <mergeCell ref="C27:D27"/>
  </mergeCells>
  <pageMargins left="0.70866141732283472" right="0.70866141732283472" top="0.74803149606299213" bottom="0.74803149606299213" header="0.31496062992125984" footer="0.31496062992125984"/>
  <pageSetup paperSize="9" scale="46" orientation="portrait" r:id="rId1"/>
  <ignoredErrors>
    <ignoredError sqref="H41 H42 H40" formula="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tabColor theme="8" tint="0.39997558519241921"/>
    <pageSetUpPr fitToPage="1"/>
  </sheetPr>
  <dimension ref="A1:M51"/>
  <sheetViews>
    <sheetView showGridLines="0" zoomScaleNormal="100" workbookViewId="0">
      <selection activeCell="F22" sqref="F22"/>
    </sheetView>
  </sheetViews>
  <sheetFormatPr baseColWidth="10" defaultColWidth="14.81640625" defaultRowHeight="14.5"/>
  <cols>
    <col min="1" max="1" customWidth="true" style="50" width="2.54296875" collapsed="false"/>
    <col min="2" max="2" customWidth="true" style="5" width="115.54296875" collapsed="false"/>
    <col min="3" max="4" customWidth="true" style="282" width="17.54296875" collapsed="false"/>
    <col min="5" max="10" customWidth="true" style="239" width="17.54296875" collapsed="false"/>
    <col min="11" max="16384" style="6" width="14.81640625" collapsed="false"/>
  </cols>
  <sheetData>
    <row r="1" spans="1:13" s="19" customFormat="1" ht="49.5" customHeight="1">
      <c r="C1" s="238"/>
      <c r="D1" s="238"/>
      <c r="E1" s="238"/>
      <c r="F1" s="238"/>
      <c r="G1" s="238" t="s">
        <v>5</v>
      </c>
      <c r="H1" s="238"/>
      <c r="I1" s="238"/>
      <c r="J1" s="238"/>
    </row>
    <row r="2" spans="1:13" s="116" customFormat="1" ht="56.15" customHeight="1">
      <c r="A2" s="83"/>
      <c r="B2" s="335" t="s">
        <v>370</v>
      </c>
    </row>
    <row r="3" spans="1:13" s="242" customFormat="1" ht="14.5" customHeight="1">
      <c r="A3" s="3"/>
      <c r="B3" s="283"/>
      <c r="C3" s="284"/>
      <c r="D3" s="284"/>
      <c r="E3" s="243"/>
      <c r="F3" s="243"/>
      <c r="G3" s="243"/>
      <c r="H3" s="243"/>
      <c r="I3" s="243"/>
      <c r="J3" s="243"/>
    </row>
    <row r="4" spans="1:13" ht="3" customHeight="1">
      <c r="B4" s="447"/>
      <c r="C4" s="448"/>
      <c r="D4" s="448"/>
      <c r="E4" s="448"/>
      <c r="F4" s="448"/>
      <c r="G4" s="448"/>
      <c r="H4" s="448"/>
      <c r="I4" s="448"/>
      <c r="J4" s="448"/>
      <c r="K4" s="69"/>
      <c r="L4" s="69"/>
      <c r="M4" s="69"/>
    </row>
    <row r="5" spans="1:13" ht="18" customHeight="1">
      <c r="B5" s="1129" t="s">
        <v>173</v>
      </c>
      <c r="C5" s="1108">
        <v>2023</v>
      </c>
      <c r="D5" s="1108">
        <v>2022</v>
      </c>
      <c r="E5" s="1108" t="s">
        <v>146</v>
      </c>
      <c r="F5" s="1108" t="s">
        <v>407</v>
      </c>
      <c r="G5" s="1108" t="s">
        <v>70</v>
      </c>
      <c r="H5" s="1108" t="s">
        <v>34</v>
      </c>
      <c r="I5" s="1108" t="s">
        <v>71</v>
      </c>
      <c r="J5" s="1108" t="s">
        <v>72</v>
      </c>
      <c r="K5" s="69"/>
      <c r="L5" s="69"/>
      <c r="M5" s="69"/>
    </row>
    <row r="6" spans="1:13" ht="18" customHeight="1" thickBot="1">
      <c r="B6" s="1138"/>
      <c r="C6" s="1109"/>
      <c r="D6" s="1109"/>
      <c r="E6" s="1109"/>
      <c r="F6" s="1109"/>
      <c r="G6" s="1109"/>
      <c r="H6" s="1109"/>
      <c r="I6" s="1109"/>
      <c r="J6" s="1109"/>
      <c r="K6" s="69"/>
      <c r="L6" s="69"/>
      <c r="M6" s="69"/>
    </row>
    <row r="7" spans="1:13" ht="18.649999999999999" customHeight="1">
      <c r="B7" s="496" t="s">
        <v>332</v>
      </c>
      <c r="C7" s="446"/>
      <c r="D7" s="446"/>
      <c r="E7" s="446"/>
      <c r="F7" s="446"/>
      <c r="G7" s="446"/>
      <c r="H7" s="446"/>
      <c r="I7" s="446"/>
      <c r="J7" s="446"/>
      <c r="K7" s="69"/>
      <c r="L7" s="69"/>
      <c r="M7" s="69"/>
    </row>
    <row r="8" spans="1:13" ht="18.649999999999999" customHeight="1">
      <c r="B8" s="493" t="s">
        <v>76</v>
      </c>
      <c r="C8" s="651">
        <v>927.60576581813007</v>
      </c>
      <c r="D8" s="650">
        <v>544.17291210957967</v>
      </c>
      <c r="E8" s="610">
        <f>+((C8-D8)/D8)*100</f>
        <v>70.461584025214918</v>
      </c>
      <c r="F8" s="651">
        <v>249.03422562753937</v>
      </c>
      <c r="G8" s="652">
        <v>248.91581434402639</v>
      </c>
      <c r="H8" s="652">
        <v>226.287826746695</v>
      </c>
      <c r="I8" s="652">
        <v>203.36789909986919</v>
      </c>
      <c r="J8" s="652">
        <v>172.59897997283767</v>
      </c>
      <c r="K8" s="69"/>
      <c r="L8" s="69"/>
      <c r="M8" s="69"/>
    </row>
    <row r="9" spans="1:13" ht="18.649999999999999" customHeight="1">
      <c r="B9" s="598" t="s">
        <v>328</v>
      </c>
      <c r="C9" s="644">
        <v>20.764233297992909</v>
      </c>
      <c r="D9" s="602">
        <v>32.571093185271792</v>
      </c>
      <c r="E9" s="603">
        <f t="shared" ref="E9:E26" si="0">+((C9-D9)/D9)*100</f>
        <v>-36.24950449197015</v>
      </c>
      <c r="F9" s="644">
        <v>3.517175083638707</v>
      </c>
      <c r="G9" s="642">
        <v>5.234773726361305</v>
      </c>
      <c r="H9" s="642">
        <v>7.2563432847991933</v>
      </c>
      <c r="I9" s="642">
        <v>4.7559412031937027</v>
      </c>
      <c r="J9" s="642">
        <v>7.9380442408382788</v>
      </c>
      <c r="K9" s="69"/>
      <c r="L9" s="69"/>
      <c r="M9" s="69"/>
    </row>
    <row r="10" spans="1:13" ht="18.649999999999999" customHeight="1">
      <c r="B10" s="156" t="s">
        <v>77</v>
      </c>
      <c r="C10" s="786">
        <v>291.44612770999998</v>
      </c>
      <c r="D10" s="261">
        <v>295.74381496000001</v>
      </c>
      <c r="E10" s="769">
        <f t="shared" si="0"/>
        <v>-1.4531790802053781</v>
      </c>
      <c r="F10" s="786">
        <v>73.052451429999962</v>
      </c>
      <c r="G10" s="261">
        <v>71.428841460000029</v>
      </c>
      <c r="H10" s="261">
        <v>73.917477659999989</v>
      </c>
      <c r="I10" s="261">
        <v>73.047357160000004</v>
      </c>
      <c r="J10" s="261">
        <v>76.66517786999998</v>
      </c>
      <c r="K10" s="69"/>
      <c r="L10" s="69"/>
      <c r="M10" s="69"/>
    </row>
    <row r="11" spans="1:13" ht="18.649999999999999" customHeight="1">
      <c r="B11" s="156" t="s">
        <v>129</v>
      </c>
      <c r="C11" s="786">
        <v>24.883331510000001</v>
      </c>
      <c r="D11" s="261">
        <v>26.954479180000384</v>
      </c>
      <c r="E11" s="769">
        <f t="shared" si="0"/>
        <v>-7.6838719686230368</v>
      </c>
      <c r="F11" s="786">
        <v>3.6232987299999984</v>
      </c>
      <c r="G11" s="261">
        <v>4.7362512199999998</v>
      </c>
      <c r="H11" s="261">
        <v>9.6052535699999915</v>
      </c>
      <c r="I11" s="261">
        <v>6.9185279900000101</v>
      </c>
      <c r="J11" s="261">
        <v>-1.8959815199995429</v>
      </c>
      <c r="K11" s="69"/>
      <c r="L11" s="69"/>
      <c r="M11" s="69"/>
    </row>
    <row r="12" spans="1:13" ht="18.649999999999999" customHeight="1">
      <c r="B12" s="156" t="s">
        <v>130</v>
      </c>
      <c r="C12" s="786"/>
      <c r="D12" s="261"/>
      <c r="E12" s="769"/>
      <c r="F12" s="786"/>
      <c r="G12" s="261"/>
      <c r="H12" s="261"/>
      <c r="I12" s="261"/>
      <c r="J12" s="261"/>
      <c r="K12" s="69"/>
      <c r="L12" s="69"/>
      <c r="M12" s="69"/>
    </row>
    <row r="13" spans="1:13" ht="18.649999999999999" customHeight="1">
      <c r="B13" s="607" t="s">
        <v>131</v>
      </c>
      <c r="C13" s="653">
        <v>-76.670718920000013</v>
      </c>
      <c r="D13" s="654">
        <v>-38.192792279999999</v>
      </c>
      <c r="E13" s="1006">
        <f t="shared" si="0"/>
        <v>100.74656589104465</v>
      </c>
      <c r="F13" s="653">
        <v>-37.903934650000004</v>
      </c>
      <c r="G13" s="654">
        <v>2.0251091499999956</v>
      </c>
      <c r="H13" s="654">
        <v>-15.061797479999997</v>
      </c>
      <c r="I13" s="654">
        <v>-25.730095940000005</v>
      </c>
      <c r="J13" s="654">
        <v>3.0494075800000062</v>
      </c>
      <c r="K13" s="69"/>
      <c r="L13" s="69"/>
      <c r="M13" s="69"/>
    </row>
    <row r="14" spans="1:13" ht="18.649999999999999" customHeight="1">
      <c r="B14" s="493" t="s">
        <v>79</v>
      </c>
      <c r="C14" s="651">
        <v>1188.0287394161228</v>
      </c>
      <c r="D14" s="652">
        <v>861.24950715485181</v>
      </c>
      <c r="E14" s="771">
        <f t="shared" si="0"/>
        <v>37.942457969095408</v>
      </c>
      <c r="F14" s="651">
        <v>291.32321622117803</v>
      </c>
      <c r="G14" s="652">
        <v>332.34078990038773</v>
      </c>
      <c r="H14" s="652">
        <v>302.0051037814942</v>
      </c>
      <c r="I14" s="652">
        <v>262.35962951306294</v>
      </c>
      <c r="J14" s="652">
        <v>258.35562814367643</v>
      </c>
      <c r="K14" s="69"/>
      <c r="L14" s="69"/>
      <c r="M14" s="69"/>
    </row>
    <row r="15" spans="1:13" ht="18.649999999999999" customHeight="1">
      <c r="B15" s="598" t="s">
        <v>80</v>
      </c>
      <c r="C15" s="644">
        <v>-500.67236550000007</v>
      </c>
      <c r="D15" s="642">
        <v>-454.68933916999998</v>
      </c>
      <c r="E15" s="772">
        <f t="shared" si="0"/>
        <v>10.113064540712243</v>
      </c>
      <c r="F15" s="644">
        <v>-118.5467688</v>
      </c>
      <c r="G15" s="642">
        <v>-128.51161024000004</v>
      </c>
      <c r="H15" s="642">
        <v>-127.19079556</v>
      </c>
      <c r="I15" s="642">
        <v>-126.42319090000001</v>
      </c>
      <c r="J15" s="642">
        <v>-113.4996125799999</v>
      </c>
      <c r="K15" s="69"/>
      <c r="L15" s="69"/>
      <c r="M15" s="69"/>
    </row>
    <row r="16" spans="1:13" ht="18.649999999999999" customHeight="1">
      <c r="B16" s="607" t="s">
        <v>132</v>
      </c>
      <c r="C16" s="653"/>
      <c r="D16" s="654"/>
      <c r="E16" s="770"/>
      <c r="F16" s="653"/>
      <c r="G16" s="654"/>
      <c r="H16" s="654"/>
      <c r="I16" s="654"/>
      <c r="J16" s="654"/>
      <c r="K16" s="69"/>
      <c r="L16" s="69"/>
      <c r="M16" s="69"/>
    </row>
    <row r="17" spans="2:13" ht="18.649999999999999" customHeight="1">
      <c r="B17" s="493" t="s">
        <v>81</v>
      </c>
      <c r="C17" s="651">
        <v>687.35637391612295</v>
      </c>
      <c r="D17" s="652">
        <v>406.56016798485189</v>
      </c>
      <c r="E17" s="771">
        <f t="shared" si="0"/>
        <v>69.066334590292016</v>
      </c>
      <c r="F17" s="651">
        <v>172.77644742117803</v>
      </c>
      <c r="G17" s="652">
        <v>203.82917966038769</v>
      </c>
      <c r="H17" s="652">
        <v>174.8143082214942</v>
      </c>
      <c r="I17" s="652">
        <v>135.93643861306293</v>
      </c>
      <c r="J17" s="652">
        <v>144.85601556367652</v>
      </c>
      <c r="K17" s="69"/>
      <c r="L17" s="69"/>
      <c r="M17" s="69"/>
    </row>
    <row r="18" spans="2:13" ht="18.649999999999999" customHeight="1">
      <c r="B18" s="493" t="s">
        <v>82</v>
      </c>
      <c r="C18" s="651">
        <v>687.35637391612295</v>
      </c>
      <c r="D18" s="652">
        <v>406.56016798485189</v>
      </c>
      <c r="E18" s="771">
        <f t="shared" si="0"/>
        <v>69.066334590292016</v>
      </c>
      <c r="F18" s="651">
        <v>172.77644742117803</v>
      </c>
      <c r="G18" s="652">
        <v>203.82917966038769</v>
      </c>
      <c r="H18" s="652">
        <v>174.8143082214942</v>
      </c>
      <c r="I18" s="652">
        <v>135.93643861306293</v>
      </c>
      <c r="J18" s="652">
        <v>144.85601556367652</v>
      </c>
      <c r="K18" s="69"/>
      <c r="L18" s="69"/>
      <c r="M18" s="69"/>
    </row>
    <row r="19" spans="2:13" ht="18.649999999999999" customHeight="1">
      <c r="B19" s="598" t="s">
        <v>329</v>
      </c>
      <c r="C19" s="644">
        <v>-50.959285970000003</v>
      </c>
      <c r="D19" s="642">
        <v>-6.3584809799999995</v>
      </c>
      <c r="E19" s="1007">
        <f t="shared" si="0"/>
        <v>701.43804990983881</v>
      </c>
      <c r="F19" s="644">
        <v>-5.6781159400000032</v>
      </c>
      <c r="G19" s="642">
        <v>-8.6688835500000003</v>
      </c>
      <c r="H19" s="642">
        <v>-14.240921820000001</v>
      </c>
      <c r="I19" s="642">
        <v>-22.371364659999998</v>
      </c>
      <c r="J19" s="642">
        <v>-28.191889879999994</v>
      </c>
      <c r="K19" s="69"/>
      <c r="L19" s="69"/>
      <c r="M19" s="69"/>
    </row>
    <row r="20" spans="2:13" ht="18.649999999999999" customHeight="1">
      <c r="B20" s="156" t="s">
        <v>134</v>
      </c>
      <c r="C20" s="786">
        <v>-33.674811939995749</v>
      </c>
      <c r="D20" s="261">
        <v>-22.069817200000966</v>
      </c>
      <c r="E20" s="769">
        <f t="shared" si="0"/>
        <v>52.583103135055765</v>
      </c>
      <c r="F20" s="786">
        <v>-13.236621329995703</v>
      </c>
      <c r="G20" s="261">
        <v>-18.077786360000097</v>
      </c>
      <c r="H20" s="261">
        <v>-1.2630209799999466</v>
      </c>
      <c r="I20" s="261">
        <v>-1.0973832699999986</v>
      </c>
      <c r="J20" s="261">
        <v>-16.231711950001106</v>
      </c>
      <c r="K20" s="69"/>
      <c r="L20" s="69"/>
      <c r="M20" s="69"/>
    </row>
    <row r="21" spans="2:13" ht="18.649999999999999" customHeight="1">
      <c r="B21" s="607" t="s">
        <v>330</v>
      </c>
      <c r="C21" s="653">
        <v>-10.838669580000001</v>
      </c>
      <c r="D21" s="654">
        <v>-0.1125256099999532</v>
      </c>
      <c r="E21" s="1006">
        <f t="shared" si="0"/>
        <v>9532.1802476827361</v>
      </c>
      <c r="F21" s="653">
        <v>-10.408630630000001</v>
      </c>
      <c r="G21" s="654">
        <v>-1.7574340399999995</v>
      </c>
      <c r="H21" s="654">
        <v>2.7731106799999994</v>
      </c>
      <c r="I21" s="654">
        <v>-1.4457155899999998</v>
      </c>
      <c r="J21" s="654">
        <v>-0.48874196999991548</v>
      </c>
      <c r="K21" s="69"/>
      <c r="L21" s="69"/>
      <c r="M21" s="69"/>
    </row>
    <row r="22" spans="2:13" ht="18.649999999999999" customHeight="1">
      <c r="B22" s="493" t="s">
        <v>136</v>
      </c>
      <c r="C22" s="651">
        <v>591.88360642612713</v>
      </c>
      <c r="D22" s="652">
        <v>378.01934419485099</v>
      </c>
      <c r="E22" s="771">
        <f t="shared" si="0"/>
        <v>56.57495192125387</v>
      </c>
      <c r="F22" s="651">
        <v>143.45307952118233</v>
      </c>
      <c r="G22" s="652">
        <v>175.32507571038761</v>
      </c>
      <c r="H22" s="652">
        <v>162.08347610149426</v>
      </c>
      <c r="I22" s="652">
        <v>111.02197509306293</v>
      </c>
      <c r="J22" s="652">
        <v>99.943671763675496</v>
      </c>
      <c r="K22" s="69"/>
      <c r="L22" s="69"/>
      <c r="M22" s="69"/>
    </row>
    <row r="23" spans="2:13" ht="18.649999999999999" customHeight="1">
      <c r="B23" s="607" t="s">
        <v>137</v>
      </c>
      <c r="C23" s="653">
        <v>-172.50749625612528</v>
      </c>
      <c r="D23" s="654">
        <v>-101.47709328235979</v>
      </c>
      <c r="E23" s="770">
        <f t="shared" si="0"/>
        <v>69.996489529044297</v>
      </c>
      <c r="F23" s="653">
        <v>-32.090778816022947</v>
      </c>
      <c r="G23" s="654">
        <v>-52.72736936040436</v>
      </c>
      <c r="H23" s="654">
        <v>-48.407140576962085</v>
      </c>
      <c r="I23" s="654">
        <v>-39.282207502735872</v>
      </c>
      <c r="J23" s="654">
        <v>-24.222973748025378</v>
      </c>
      <c r="K23" s="69"/>
      <c r="L23" s="69"/>
      <c r="M23" s="69"/>
    </row>
    <row r="24" spans="2:13" ht="18.649999999999999" customHeight="1">
      <c r="B24" s="493" t="s">
        <v>138</v>
      </c>
      <c r="C24" s="651">
        <v>419.37611017000188</v>
      </c>
      <c r="D24" s="652">
        <v>276.54225091249123</v>
      </c>
      <c r="E24" s="771">
        <f t="shared" si="0"/>
        <v>51.649922854901789</v>
      </c>
      <c r="F24" s="651">
        <v>111.36230070515938</v>
      </c>
      <c r="G24" s="652">
        <v>122.59770634998324</v>
      </c>
      <c r="H24" s="652">
        <v>113.67633552453216</v>
      </c>
      <c r="I24" s="652">
        <v>71.739767590327062</v>
      </c>
      <c r="J24" s="652">
        <v>75.720698015650115</v>
      </c>
      <c r="K24" s="69"/>
      <c r="L24" s="69"/>
      <c r="M24" s="69"/>
    </row>
    <row r="25" spans="2:13" ht="18.649999999999999" customHeight="1">
      <c r="B25" s="607" t="s">
        <v>139</v>
      </c>
      <c r="C25" s="1004">
        <v>0</v>
      </c>
      <c r="D25" s="1005">
        <v>-0.11</v>
      </c>
      <c r="E25" s="1006">
        <f t="shared" si="0"/>
        <v>-100</v>
      </c>
      <c r="F25" s="1004">
        <v>0</v>
      </c>
      <c r="G25" s="1005">
        <v>0</v>
      </c>
      <c r="H25" s="1005">
        <v>0</v>
      </c>
      <c r="I25" s="1005">
        <v>0</v>
      </c>
      <c r="J25" s="1005">
        <v>-0.11</v>
      </c>
      <c r="K25" s="69"/>
      <c r="L25" s="69"/>
      <c r="M25" s="69"/>
    </row>
    <row r="26" spans="2:13" ht="18.649999999999999" customHeight="1">
      <c r="B26" s="493" t="s">
        <v>83</v>
      </c>
      <c r="C26" s="651">
        <v>419.37611017000182</v>
      </c>
      <c r="D26" s="652">
        <v>276.65225091249118</v>
      </c>
      <c r="E26" s="771">
        <f t="shared" si="0"/>
        <v>51.589625165441397</v>
      </c>
      <c r="F26" s="651">
        <v>111.36230070515938</v>
      </c>
      <c r="G26" s="652">
        <v>122.59770634998324</v>
      </c>
      <c r="H26" s="652">
        <v>113.67633552453216</v>
      </c>
      <c r="I26" s="652">
        <v>71.739767590327062</v>
      </c>
      <c r="J26" s="652">
        <v>75.830698015650114</v>
      </c>
      <c r="K26" s="69"/>
      <c r="L26" s="69"/>
      <c r="M26" s="69"/>
    </row>
    <row r="27" spans="2:13" ht="18.5">
      <c r="B27" s="645"/>
      <c r="C27" s="646"/>
      <c r="D27" s="646"/>
      <c r="E27" s="647"/>
      <c r="F27" s="646"/>
      <c r="G27" s="646"/>
      <c r="H27" s="646"/>
      <c r="I27" s="646"/>
      <c r="J27" s="646"/>
      <c r="K27" s="69"/>
      <c r="L27" s="69"/>
      <c r="M27" s="69"/>
    </row>
    <row r="28" spans="2:13" ht="18.649999999999999" customHeight="1">
      <c r="B28" s="656" t="s">
        <v>333</v>
      </c>
      <c r="C28" s="657"/>
      <c r="D28" s="658"/>
      <c r="E28" s="658"/>
      <c r="F28" s="658"/>
      <c r="G28" s="658"/>
      <c r="H28" s="658"/>
      <c r="I28" s="658"/>
      <c r="J28" s="658"/>
      <c r="K28" s="69"/>
      <c r="L28" s="69"/>
      <c r="M28" s="69"/>
    </row>
    <row r="29" spans="2:13" ht="18.649999999999999" customHeight="1">
      <c r="B29" s="493" t="s">
        <v>78</v>
      </c>
      <c r="C29" s="651">
        <v>1239.3531055261228</v>
      </c>
      <c r="D29" s="650">
        <v>871.8059997048515</v>
      </c>
      <c r="E29" s="610">
        <f>+((C29-D29)/D29)*100</f>
        <v>42.159276943001515</v>
      </c>
      <c r="F29" s="651">
        <v>325.59435819117789</v>
      </c>
      <c r="G29" s="652">
        <v>325.57031887038784</v>
      </c>
      <c r="H29" s="652">
        <v>307.0265340514942</v>
      </c>
      <c r="I29" s="652">
        <v>281.1618944130629</v>
      </c>
      <c r="J29" s="652">
        <v>257.02077506367607</v>
      </c>
      <c r="K29" s="69"/>
      <c r="L29" s="69"/>
      <c r="M29" s="69"/>
    </row>
    <row r="30" spans="2:13" ht="18.649999999999999" customHeight="1">
      <c r="B30" s="598" t="s">
        <v>174</v>
      </c>
      <c r="C30" s="643">
        <v>186.240612</v>
      </c>
      <c r="D30" s="642">
        <v>178.24029177000003</v>
      </c>
      <c r="E30" s="772">
        <f t="shared" ref="E30:E37" si="1">+((C30-D30)/D30)*100</f>
        <v>4.4885026559110024</v>
      </c>
      <c r="F30" s="643">
        <v>46.964557969999987</v>
      </c>
      <c r="G30" s="642">
        <v>44.964324239999996</v>
      </c>
      <c r="H30" s="642">
        <v>47.611410760000012</v>
      </c>
      <c r="I30" s="642">
        <v>46.700319030000003</v>
      </c>
      <c r="J30" s="642">
        <v>47.147335500000054</v>
      </c>
      <c r="K30" s="69"/>
      <c r="L30" s="69"/>
      <c r="M30" s="69"/>
    </row>
    <row r="31" spans="2:13" ht="18.649999999999999" customHeight="1">
      <c r="B31" s="466" t="s">
        <v>175</v>
      </c>
      <c r="C31" s="643">
        <v>184.38013019999997</v>
      </c>
      <c r="D31" s="642">
        <v>176.11673665000001</v>
      </c>
      <c r="E31" s="769">
        <f t="shared" si="1"/>
        <v>4.6919978800322388</v>
      </c>
      <c r="F31" s="643">
        <v>46.350856259999972</v>
      </c>
      <c r="G31" s="642">
        <v>44.538695389999987</v>
      </c>
      <c r="H31" s="642">
        <v>47.27970237000001</v>
      </c>
      <c r="I31" s="642">
        <v>46.21087618</v>
      </c>
      <c r="J31" s="642">
        <v>46.561908950000031</v>
      </c>
      <c r="K31" s="69"/>
      <c r="L31" s="69"/>
      <c r="M31" s="69"/>
    </row>
    <row r="32" spans="2:13" ht="18.649999999999999" customHeight="1">
      <c r="B32" s="466" t="s">
        <v>176</v>
      </c>
      <c r="C32" s="643">
        <v>1.8604818000000001</v>
      </c>
      <c r="D32" s="642">
        <v>2.1235551200000002</v>
      </c>
      <c r="E32" s="769">
        <f t="shared" si="1"/>
        <v>-12.388344315734086</v>
      </c>
      <c r="F32" s="643">
        <v>0.61370170999999996</v>
      </c>
      <c r="G32" s="642">
        <v>0.42562885000000006</v>
      </c>
      <c r="H32" s="642">
        <v>0.33170839000000008</v>
      </c>
      <c r="I32" s="642">
        <v>0.48944284999999998</v>
      </c>
      <c r="J32" s="642">
        <v>0.58542655000000021</v>
      </c>
      <c r="K32" s="69"/>
      <c r="L32" s="69"/>
      <c r="M32" s="69"/>
    </row>
    <row r="33" spans="2:13" ht="18.649999999999999" customHeight="1">
      <c r="B33" s="156" t="s">
        <v>177</v>
      </c>
      <c r="C33" s="643">
        <v>49.114902000000001</v>
      </c>
      <c r="D33" s="642">
        <v>52.751739190000002</v>
      </c>
      <c r="E33" s="769">
        <f t="shared" si="1"/>
        <v>-6.8942507789192033</v>
      </c>
      <c r="F33" s="643">
        <v>11.986206659999993</v>
      </c>
      <c r="G33" s="642">
        <v>12.349396250000005</v>
      </c>
      <c r="H33" s="642">
        <v>12.167269330000002</v>
      </c>
      <c r="I33" s="642">
        <v>12.61202976</v>
      </c>
      <c r="J33" s="642">
        <v>13.483738309999993</v>
      </c>
      <c r="K33" s="69"/>
      <c r="L33" s="69"/>
      <c r="M33" s="69"/>
    </row>
    <row r="34" spans="2:13" ht="18.649999999999999" customHeight="1">
      <c r="B34" s="156" t="s">
        <v>178</v>
      </c>
      <c r="C34" s="643">
        <v>56.097301450000003</v>
      </c>
      <c r="D34" s="642">
        <v>64.751784000000001</v>
      </c>
      <c r="E34" s="769">
        <f t="shared" si="1"/>
        <v>-13.365627964783174</v>
      </c>
      <c r="F34" s="643">
        <v>14.10837454</v>
      </c>
      <c r="G34" s="642">
        <v>14.115120970000007</v>
      </c>
      <c r="H34" s="642">
        <v>14.138797569999998</v>
      </c>
      <c r="I34" s="642">
        <v>13.735008369999999</v>
      </c>
      <c r="J34" s="642">
        <v>16.034104059999997</v>
      </c>
      <c r="K34" s="69"/>
      <c r="L34" s="69"/>
      <c r="M34" s="69"/>
    </row>
    <row r="35" spans="2:13" ht="18.649999999999999" customHeight="1">
      <c r="B35" s="466" t="s">
        <v>334</v>
      </c>
      <c r="C35" s="643">
        <v>29.510419440000003</v>
      </c>
      <c r="D35" s="642">
        <v>36.112690600000001</v>
      </c>
      <c r="E35" s="769">
        <f t="shared" si="1"/>
        <v>-18.282412775967451</v>
      </c>
      <c r="F35" s="643">
        <v>7.2445271100000035</v>
      </c>
      <c r="G35" s="642">
        <v>7.365175439999998</v>
      </c>
      <c r="H35" s="642">
        <v>6.6908794700000023</v>
      </c>
      <c r="I35" s="642">
        <v>8.2098374199999995</v>
      </c>
      <c r="J35" s="642">
        <v>8.3669117199999974</v>
      </c>
      <c r="K35" s="69"/>
      <c r="L35" s="69"/>
      <c r="M35" s="69"/>
    </row>
    <row r="36" spans="2:13" ht="18.649999999999999" customHeight="1">
      <c r="B36" s="655" t="s">
        <v>335</v>
      </c>
      <c r="C36" s="653">
        <v>26.586882009999997</v>
      </c>
      <c r="D36" s="654">
        <v>28.639093399999997</v>
      </c>
      <c r="E36" s="770">
        <f t="shared" si="1"/>
        <v>-7.1657693954795381</v>
      </c>
      <c r="F36" s="653">
        <v>6.8638474299999963</v>
      </c>
      <c r="G36" s="654">
        <v>6.7499455300000033</v>
      </c>
      <c r="H36" s="654">
        <v>7.4479180999999972</v>
      </c>
      <c r="I36" s="654">
        <v>5.5251709500000006</v>
      </c>
      <c r="J36" s="654">
        <v>7.6671923399999988</v>
      </c>
      <c r="K36" s="69"/>
      <c r="L36" s="69"/>
      <c r="M36" s="69"/>
    </row>
    <row r="37" spans="2:13" ht="18.649999999999999" customHeight="1">
      <c r="B37" s="493" t="s">
        <v>77</v>
      </c>
      <c r="C37" s="685">
        <v>291.45281545000006</v>
      </c>
      <c r="D37" s="749">
        <v>295.74381495999995</v>
      </c>
      <c r="E37" s="760">
        <f t="shared" si="1"/>
        <v>-1.4509177514262674</v>
      </c>
      <c r="F37" s="685">
        <v>73.059139170000094</v>
      </c>
      <c r="G37" s="749">
        <v>71.428841459999973</v>
      </c>
      <c r="H37" s="749">
        <v>73.917477659999975</v>
      </c>
      <c r="I37" s="749">
        <v>73.047357160000018</v>
      </c>
      <c r="J37" s="749">
        <v>76.66517786999998</v>
      </c>
      <c r="K37" s="69"/>
      <c r="L37" s="69"/>
      <c r="M37" s="69"/>
    </row>
    <row r="38" spans="2:13" ht="18.649999999999999" customHeight="1">
      <c r="B38" s="598" t="s">
        <v>193</v>
      </c>
      <c r="C38" s="644">
        <v>-255.39617211999999</v>
      </c>
      <c r="D38" s="642">
        <v>-241.32773072999998</v>
      </c>
      <c r="E38" s="772">
        <f t="shared" ref="E38:E41" si="2">+((C38-D38)/D38)*100</f>
        <v>5.829599999736427</v>
      </c>
      <c r="F38" s="644">
        <v>-68.458736999999985</v>
      </c>
      <c r="G38" s="642">
        <v>-62.778242220000003</v>
      </c>
      <c r="H38" s="642">
        <v>-61.698631710000015</v>
      </c>
      <c r="I38" s="642">
        <v>-62.460561189999993</v>
      </c>
      <c r="J38" s="642">
        <v>-67.57030727999998</v>
      </c>
      <c r="K38" s="69"/>
      <c r="L38" s="69"/>
      <c r="M38" s="69"/>
    </row>
    <row r="39" spans="2:13" ht="18.649999999999999" customHeight="1">
      <c r="B39" s="156" t="s">
        <v>194</v>
      </c>
      <c r="C39" s="644">
        <v>-169.47470238</v>
      </c>
      <c r="D39" s="642">
        <v>-139.68410992</v>
      </c>
      <c r="E39" s="772">
        <f t="shared" si="2"/>
        <v>21.327116217486509</v>
      </c>
      <c r="F39" s="644">
        <v>-29.240114999999989</v>
      </c>
      <c r="G39" s="642">
        <v>-47.000472410000015</v>
      </c>
      <c r="H39" s="642">
        <v>-47.307999850000002</v>
      </c>
      <c r="I39" s="642">
        <v>-45.926115119999992</v>
      </c>
      <c r="J39" s="642">
        <v>-26.748655899999985</v>
      </c>
      <c r="K39" s="69"/>
      <c r="L39" s="69"/>
      <c r="M39" s="69"/>
    </row>
    <row r="40" spans="2:13" ht="18.649999999999999" customHeight="1">
      <c r="B40" s="607" t="s">
        <v>195</v>
      </c>
      <c r="C40" s="653">
        <v>-75.801491000000013</v>
      </c>
      <c r="D40" s="654">
        <v>-73.67749852</v>
      </c>
      <c r="E40" s="770">
        <f t="shared" si="2"/>
        <v>2.8828238236446748</v>
      </c>
      <c r="F40" s="653">
        <v>-20.847916800000007</v>
      </c>
      <c r="G40" s="654">
        <v>-18.732895610000007</v>
      </c>
      <c r="H40" s="654">
        <v>-18.184163999999996</v>
      </c>
      <c r="I40" s="654">
        <v>-18.036514590000003</v>
      </c>
      <c r="J40" s="654">
        <v>-19.180649400000011</v>
      </c>
      <c r="K40" s="69"/>
      <c r="L40" s="69"/>
      <c r="M40" s="69"/>
    </row>
    <row r="41" spans="2:13" ht="18.649999999999999" customHeight="1">
      <c r="B41" s="493" t="s">
        <v>80</v>
      </c>
      <c r="C41" s="685">
        <v>-500.67236550000007</v>
      </c>
      <c r="D41" s="749">
        <v>-454.68933916999998</v>
      </c>
      <c r="E41" s="760">
        <f t="shared" si="2"/>
        <v>10.113064540712243</v>
      </c>
      <c r="F41" s="685">
        <v>-118.5467688</v>
      </c>
      <c r="G41" s="749">
        <v>-128.51161024000004</v>
      </c>
      <c r="H41" s="749">
        <v>-127.19079556</v>
      </c>
      <c r="I41" s="749">
        <v>-126.42319090000001</v>
      </c>
      <c r="J41" s="749">
        <v>-113.4996125799999</v>
      </c>
      <c r="K41" s="69"/>
      <c r="L41" s="69"/>
      <c r="M41" s="69"/>
    </row>
    <row r="42" spans="2:13" ht="18.649999999999999" customHeight="1">
      <c r="B42" s="493" t="s">
        <v>132</v>
      </c>
      <c r="C42" s="653"/>
      <c r="D42" s="654"/>
      <c r="E42" s="771"/>
      <c r="F42" s="653"/>
      <c r="G42" s="654"/>
      <c r="H42" s="654"/>
      <c r="I42" s="654"/>
      <c r="J42" s="654"/>
      <c r="K42" s="69"/>
      <c r="L42" s="69"/>
      <c r="M42" s="69"/>
    </row>
    <row r="43" spans="2:13" ht="18.5">
      <c r="B43" s="648"/>
      <c r="C43" s="649"/>
      <c r="D43" s="649"/>
      <c r="E43" s="649"/>
      <c r="F43" s="602"/>
      <c r="G43" s="642"/>
      <c r="H43" s="642"/>
      <c r="I43" s="642"/>
      <c r="J43" s="642"/>
      <c r="K43" s="69"/>
      <c r="L43" s="69"/>
      <c r="M43" s="69"/>
    </row>
    <row r="44" spans="2:13" ht="18.649999999999999" customHeight="1">
      <c r="B44" s="497" t="s">
        <v>336</v>
      </c>
      <c r="C44" s="445"/>
      <c r="D44" s="445"/>
      <c r="E44" s="445"/>
      <c r="F44" s="445"/>
      <c r="G44" s="445"/>
      <c r="H44" s="445"/>
      <c r="I44" s="445"/>
      <c r="J44" s="445"/>
      <c r="K44" s="69"/>
      <c r="L44" s="69"/>
      <c r="M44" s="69"/>
    </row>
    <row r="45" spans="2:13" ht="18.649999999999999" customHeight="1">
      <c r="B45" s="156" t="s">
        <v>372</v>
      </c>
      <c r="C45" s="264">
        <v>0.1603781103295486</v>
      </c>
      <c r="D45" s="246">
        <v>9.3277009632894925E-2</v>
      </c>
      <c r="E45" s="162">
        <f>+(C45-D45)*100</f>
        <v>6.7101100696653679</v>
      </c>
      <c r="F45" s="264">
        <v>0.1603781103295486</v>
      </c>
      <c r="G45" s="265">
        <v>0.14168181547855821</v>
      </c>
      <c r="H45" s="265">
        <v>0.11831574774236712</v>
      </c>
      <c r="I45" s="265">
        <v>9.5014557855515935E-2</v>
      </c>
      <c r="J45" s="265">
        <v>9.3277009632894925E-2</v>
      </c>
      <c r="K45" s="69"/>
      <c r="L45" s="69"/>
      <c r="M45" s="69"/>
    </row>
    <row r="46" spans="2:13" ht="18.649999999999999" customHeight="1">
      <c r="B46" s="156" t="s">
        <v>373</v>
      </c>
      <c r="C46" s="264">
        <v>0.16970296000094015</v>
      </c>
      <c r="D46" s="246">
        <v>9.7983256927466011E-2</v>
      </c>
      <c r="E46" s="162">
        <f t="shared" ref="E46:E47" si="3">+(C46-D46)*100</f>
        <v>7.1719703073474141</v>
      </c>
      <c r="F46" s="264">
        <v>0.16970296000094015</v>
      </c>
      <c r="G46" s="265">
        <v>0.14966463073708566</v>
      </c>
      <c r="H46" s="265">
        <v>0.1246779784755945</v>
      </c>
      <c r="I46" s="265">
        <v>9.9949116481657524E-2</v>
      </c>
      <c r="J46" s="265">
        <v>9.7983256927466011E-2</v>
      </c>
      <c r="K46" s="69"/>
      <c r="L46" s="69"/>
      <c r="M46" s="69"/>
    </row>
    <row r="47" spans="2:13" ht="18.649999999999999" customHeight="1">
      <c r="B47" s="607" t="s">
        <v>371</v>
      </c>
      <c r="C47" s="659">
        <v>0.42143119007883945</v>
      </c>
      <c r="D47" s="660">
        <v>0.52794147966722416</v>
      </c>
      <c r="E47" s="770">
        <f t="shared" si="3"/>
        <v>-10.65102895883847</v>
      </c>
      <c r="F47" s="659">
        <v>0.42143119007883945</v>
      </c>
      <c r="G47" s="661">
        <v>0.42909001718706485</v>
      </c>
      <c r="H47" s="661">
        <v>0.45765134857266138</v>
      </c>
      <c r="I47" s="661">
        <v>0.49399914734570166</v>
      </c>
      <c r="J47" s="661">
        <v>0.52794147966722416</v>
      </c>
      <c r="K47" s="69"/>
      <c r="L47" s="69"/>
      <c r="M47" s="69"/>
    </row>
    <row r="48" spans="2:13" ht="13.9" customHeight="1">
      <c r="B48" s="648"/>
      <c r="C48" s="604"/>
      <c r="D48" s="604"/>
      <c r="E48" s="604"/>
      <c r="F48" s="604"/>
      <c r="G48" s="604"/>
      <c r="H48" s="604"/>
      <c r="I48" s="604"/>
      <c r="J48" s="604"/>
      <c r="K48" s="69"/>
      <c r="L48" s="69"/>
      <c r="M48" s="69"/>
    </row>
    <row r="49" spans="1:13" s="5" customFormat="1" ht="17" customHeight="1">
      <c r="A49" s="50"/>
      <c r="B49" s="1137" t="s">
        <v>436</v>
      </c>
      <c r="C49" s="1137"/>
      <c r="D49" s="1137"/>
      <c r="E49" s="1137"/>
      <c r="F49" s="1137"/>
      <c r="G49" s="1137"/>
      <c r="H49" s="1137"/>
      <c r="I49" s="1137"/>
      <c r="J49" s="1137"/>
      <c r="K49" s="69"/>
      <c r="L49" s="69"/>
      <c r="M49" s="69"/>
    </row>
    <row r="50" spans="1:13" s="77" customFormat="1" ht="12.5">
      <c r="A50" s="50"/>
      <c r="B50" s="75"/>
      <c r="C50" s="280"/>
      <c r="D50" s="280"/>
      <c r="E50" s="280"/>
      <c r="F50" s="280"/>
      <c r="G50" s="280"/>
      <c r="H50" s="280"/>
      <c r="I50" s="281"/>
      <c r="J50" s="281"/>
    </row>
    <row r="51" spans="1:13" s="77" customFormat="1" ht="12.5">
      <c r="A51" s="50"/>
      <c r="B51" s="75"/>
      <c r="C51" s="280"/>
      <c r="D51" s="280"/>
      <c r="E51" s="280"/>
      <c r="F51" s="280"/>
      <c r="G51" s="280"/>
      <c r="H51" s="280"/>
      <c r="I51" s="281"/>
      <c r="J51" s="281"/>
    </row>
  </sheetData>
  <mergeCells count="10">
    <mergeCell ref="I5:I6"/>
    <mergeCell ref="J5:J6"/>
    <mergeCell ref="B49:J49"/>
    <mergeCell ref="G5:G6"/>
    <mergeCell ref="H5:H6"/>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52" orientation="portrait" r:id="rId1"/>
  <ignoredErrors>
    <ignoredError sqref="E15 E24 E26 E13 E14 E17 E18 E19 E20 E21 E22 E23" evalError="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8FFF-1029-4646-B496-82FEE14953AD}">
  <sheetPr>
    <tabColor theme="8" tint="0.39997558519241921"/>
    <pageSetUpPr fitToPage="1"/>
  </sheetPr>
  <dimension ref="A1:N62"/>
  <sheetViews>
    <sheetView showGridLines="0" zoomScaleNormal="100" workbookViewId="0">
      <selection activeCell="G44" sqref="G44"/>
    </sheetView>
  </sheetViews>
  <sheetFormatPr baseColWidth="10" defaultColWidth="14.81640625" defaultRowHeight="14.5"/>
  <cols>
    <col min="1" max="1" customWidth="true" style="50" width="2.54296875" collapsed="false"/>
    <col min="2" max="2" customWidth="true" style="5" width="65.36328125" collapsed="false"/>
    <col min="3" max="4" customWidth="true" style="282" width="17.54296875" collapsed="false"/>
    <col min="5" max="7" customWidth="true" style="239" width="17.54296875" collapsed="false"/>
    <col min="8" max="10" customWidth="true" style="239" width="11.54296875" collapsed="false"/>
    <col min="11" max="16384" style="6" width="14.81640625" collapsed="false"/>
  </cols>
  <sheetData>
    <row r="1" spans="1:14" s="19" customFormat="1" ht="49.5" customHeight="1">
      <c r="C1" s="238"/>
      <c r="D1" s="238"/>
      <c r="E1" s="238"/>
      <c r="F1" s="238"/>
      <c r="G1" s="238" t="s">
        <v>5</v>
      </c>
      <c r="H1" s="238"/>
      <c r="I1" s="238"/>
      <c r="J1" s="238"/>
    </row>
    <row r="2" spans="1:14" s="116" customFormat="1" ht="56.15" customHeight="1">
      <c r="A2" s="83"/>
      <c r="B2" s="335" t="s">
        <v>374</v>
      </c>
    </row>
    <row r="3" spans="1:14" s="242" customFormat="1" ht="14.5" customHeight="1">
      <c r="A3" s="3"/>
      <c r="B3" s="283"/>
      <c r="C3" s="284"/>
      <c r="D3" s="284"/>
      <c r="E3" s="243"/>
      <c r="F3" s="243"/>
      <c r="G3" s="243"/>
      <c r="H3" s="243"/>
      <c r="I3" s="243"/>
      <c r="J3" s="243"/>
    </row>
    <row r="4" spans="1:14" ht="3" customHeight="1">
      <c r="B4" s="447"/>
      <c r="C4" s="448"/>
      <c r="D4" s="448"/>
      <c r="E4" s="448"/>
      <c r="F4" s="448"/>
      <c r="G4" s="448"/>
      <c r="H4" s="69"/>
      <c r="I4" s="69"/>
      <c r="J4" s="69"/>
      <c r="K4" s="69"/>
      <c r="L4" s="69"/>
      <c r="M4" s="69"/>
      <c r="N4" s="69"/>
    </row>
    <row r="5" spans="1:14" ht="18" customHeight="1">
      <c r="B5" s="1141" t="s">
        <v>173</v>
      </c>
      <c r="C5" s="1143" t="s">
        <v>411</v>
      </c>
      <c r="D5" s="1143" t="s">
        <v>393</v>
      </c>
      <c r="E5" s="1143" t="s">
        <v>146</v>
      </c>
      <c r="F5" s="1143" t="s">
        <v>286</v>
      </c>
      <c r="G5" s="1143" t="s">
        <v>146</v>
      </c>
      <c r="H5" s="268"/>
      <c r="I5" s="267"/>
      <c r="J5" s="267"/>
    </row>
    <row r="6" spans="1:14" ht="18" customHeight="1" thickBot="1">
      <c r="B6" s="1142"/>
      <c r="C6" s="1144"/>
      <c r="D6" s="1144"/>
      <c r="E6" s="1144"/>
      <c r="F6" s="1144"/>
      <c r="G6" s="1144"/>
      <c r="H6" s="268"/>
      <c r="I6" s="267"/>
      <c r="J6" s="267"/>
    </row>
    <row r="7" spans="1:14" ht="18.649999999999999" customHeight="1">
      <c r="B7" s="498" t="s">
        <v>341</v>
      </c>
      <c r="C7" s="449"/>
      <c r="D7" s="449"/>
      <c r="E7" s="449"/>
      <c r="F7" s="449"/>
      <c r="G7" s="449"/>
      <c r="H7" s="268"/>
      <c r="I7" s="267"/>
      <c r="J7" s="267"/>
    </row>
    <row r="8" spans="1:14" ht="18.649999999999999" customHeight="1">
      <c r="B8" s="499" t="s">
        <v>342</v>
      </c>
      <c r="C8" s="160">
        <v>38524.2501626456</v>
      </c>
      <c r="D8" s="270">
        <v>39672.595640287291</v>
      </c>
      <c r="E8" s="269">
        <f>+((C8-D8)/D8)*100</f>
        <v>-2.8945559500411235</v>
      </c>
      <c r="F8" s="270">
        <v>38803.8183917899</v>
      </c>
      <c r="G8" s="269">
        <f>+((C8-F8)/F8)*100</f>
        <v>-0.72046577045998084</v>
      </c>
      <c r="H8" s="271"/>
      <c r="I8" s="267"/>
      <c r="J8" s="267"/>
    </row>
    <row r="9" spans="1:14" ht="18.649999999999999" customHeight="1">
      <c r="B9" s="499" t="s">
        <v>226</v>
      </c>
      <c r="C9" s="160">
        <v>36105.244667136009</v>
      </c>
      <c r="D9" s="261">
        <v>37184.737593700447</v>
      </c>
      <c r="E9" s="269">
        <f t="shared" ref="E9:E10" si="0">+((C9-D9)/D9)*100</f>
        <v>-2.9030537699621095</v>
      </c>
      <c r="F9" s="270">
        <v>36348.7951940559</v>
      </c>
      <c r="G9" s="269">
        <f t="shared" ref="G9:G10" si="1">+((C9-F9)/F9)*100</f>
        <v>-0.67003741284860752</v>
      </c>
      <c r="H9" s="271"/>
      <c r="I9" s="267"/>
      <c r="J9" s="267"/>
    </row>
    <row r="10" spans="1:14" ht="18.649999999999999" customHeight="1">
      <c r="B10" s="500" t="s">
        <v>343</v>
      </c>
      <c r="C10" s="160">
        <v>2419.0054955294327</v>
      </c>
      <c r="D10" s="261">
        <v>2487.8580462869609</v>
      </c>
      <c r="E10" s="269">
        <f t="shared" si="0"/>
        <v>-2.7675433837669385</v>
      </c>
      <c r="F10" s="272">
        <v>2455.0231977439798</v>
      </c>
      <c r="G10" s="269">
        <f t="shared" si="1"/>
        <v>-1.4671023169005204</v>
      </c>
      <c r="H10" s="271"/>
      <c r="I10" s="267"/>
      <c r="J10" s="267"/>
    </row>
    <row r="11" spans="1:14" ht="18.5">
      <c r="B11" s="501"/>
      <c r="C11" s="262"/>
      <c r="D11" s="262"/>
      <c r="E11" s="262"/>
      <c r="F11" s="273"/>
      <c r="G11" s="262"/>
      <c r="H11" s="271"/>
      <c r="I11" s="267"/>
      <c r="J11" s="267"/>
    </row>
    <row r="12" spans="1:14" ht="18.649999999999999" customHeight="1">
      <c r="B12" s="498" t="s">
        <v>344</v>
      </c>
      <c r="C12" s="449"/>
      <c r="D12" s="450"/>
      <c r="E12" s="449"/>
      <c r="F12" s="450"/>
      <c r="G12" s="449"/>
      <c r="H12" s="268"/>
      <c r="I12" s="267"/>
      <c r="J12" s="267"/>
    </row>
    <row r="13" spans="1:14" ht="18.649999999999999" customHeight="1">
      <c r="B13" s="622" t="s">
        <v>345</v>
      </c>
      <c r="C13" s="794">
        <v>16240.434980109998</v>
      </c>
      <c r="D13" s="784">
        <v>16285.309953789998</v>
      </c>
      <c r="E13" s="800">
        <f>+((C13-D13)/D13)*100</f>
        <v>-0.27555492531203873</v>
      </c>
      <c r="F13" s="784">
        <v>15982.430710459999</v>
      </c>
      <c r="G13" s="805">
        <f>+((C13-F13)/F13)*100</f>
        <v>1.6142993160680055</v>
      </c>
      <c r="H13" s="271"/>
      <c r="I13" s="267"/>
      <c r="J13" s="267"/>
    </row>
    <row r="14" spans="1:14" ht="18.649999999999999" customHeight="1">
      <c r="B14" s="613" t="s">
        <v>346</v>
      </c>
      <c r="C14" s="795">
        <v>14557.394342289999</v>
      </c>
      <c r="D14" s="954">
        <v>14559.868001909997</v>
      </c>
      <c r="E14" s="647">
        <f>+((C14-D14)/D14)*100</f>
        <v>-1.6989574491154149E-2</v>
      </c>
      <c r="F14" s="664">
        <v>14183.334426220001</v>
      </c>
      <c r="G14" s="663">
        <f>+((C14-F14)/F14)*100</f>
        <v>2.6373200040922198</v>
      </c>
      <c r="H14" s="271"/>
      <c r="I14" s="267"/>
      <c r="J14" s="267"/>
    </row>
    <row r="15" spans="1:14" ht="18.649999999999999" customHeight="1">
      <c r="B15" s="483" t="s">
        <v>246</v>
      </c>
      <c r="C15" s="796">
        <v>1683.0406378199987</v>
      </c>
      <c r="D15" s="955">
        <v>1725.4419518800005</v>
      </c>
      <c r="E15" s="801">
        <f>+((C15-D15)/D15)*100</f>
        <v>-2.4574175916959917</v>
      </c>
      <c r="F15" s="275">
        <v>1799.0962842399999</v>
      </c>
      <c r="G15" s="274">
        <f>+((C15-F15)/F15)*100</f>
        <v>-6.4507746159359751</v>
      </c>
      <c r="H15" s="271"/>
      <c r="I15" s="267"/>
      <c r="J15" s="267"/>
    </row>
    <row r="16" spans="1:14" ht="18.649999999999999" customHeight="1">
      <c r="B16" s="777" t="s">
        <v>247</v>
      </c>
      <c r="C16" s="795">
        <v>1445.4454539999999</v>
      </c>
      <c r="D16" s="954">
        <v>1473.96831752</v>
      </c>
      <c r="E16" s="647">
        <f>+((C16-D16)/D16)*100</f>
        <v>-1.9351069613213094</v>
      </c>
      <c r="F16" s="664">
        <v>1524.1416830000001</v>
      </c>
      <c r="G16" s="663">
        <f>+((C16-F16)/F16)*100</f>
        <v>-5.1633145315664288</v>
      </c>
      <c r="H16" s="271"/>
      <c r="I16" s="267"/>
      <c r="J16" s="267"/>
    </row>
    <row r="17" spans="2:10" ht="18.649999999999999" customHeight="1">
      <c r="B17" s="778" t="s">
        <v>347</v>
      </c>
      <c r="C17" s="797">
        <v>11846.721180220164</v>
      </c>
      <c r="D17" s="956">
        <v>11496.923389509904</v>
      </c>
      <c r="E17" s="802">
        <f t="shared" ref="E17:E24" si="2">+((C17-D17)/D17)*100</f>
        <v>3.0425338924100704</v>
      </c>
      <c r="F17" s="785">
        <v>11325.821286709999</v>
      </c>
      <c r="G17" s="806">
        <f t="shared" ref="G17:G24" si="3">+((C17-F17)/F17)*100</f>
        <v>4.5992240237924413</v>
      </c>
      <c r="H17" s="271"/>
      <c r="I17" s="267"/>
      <c r="J17" s="267"/>
    </row>
    <row r="18" spans="2:10" ht="18.649999999999999" customHeight="1">
      <c r="B18" s="778" t="s">
        <v>249</v>
      </c>
      <c r="C18" s="797">
        <v>1876.0543867399992</v>
      </c>
      <c r="D18" s="956">
        <v>1890.0196231499967</v>
      </c>
      <c r="E18" s="802">
        <f t="shared" si="2"/>
        <v>-0.73889372570229506</v>
      </c>
      <c r="F18" s="785">
        <v>1785.9044880700001</v>
      </c>
      <c r="G18" s="806">
        <f t="shared" si="3"/>
        <v>5.0478566615520855</v>
      </c>
      <c r="H18" s="271"/>
      <c r="I18" s="267"/>
      <c r="J18" s="267"/>
    </row>
    <row r="19" spans="2:10" ht="18.649999999999999" customHeight="1">
      <c r="B19" s="780" t="s">
        <v>348</v>
      </c>
      <c r="C19" s="798">
        <v>29963.210547070161</v>
      </c>
      <c r="D19" s="957">
        <v>29672.252966449898</v>
      </c>
      <c r="E19" s="803">
        <f t="shared" si="2"/>
        <v>0.98057124596924117</v>
      </c>
      <c r="F19" s="783">
        <v>29094.156485240001</v>
      </c>
      <c r="G19" s="807">
        <f t="shared" si="3"/>
        <v>2.9870398967265035</v>
      </c>
      <c r="H19" s="271"/>
      <c r="I19" s="267"/>
      <c r="J19" s="267"/>
    </row>
    <row r="20" spans="2:10" ht="18.649999999999999" customHeight="1">
      <c r="B20" s="543" t="s">
        <v>349</v>
      </c>
      <c r="C20" s="795">
        <v>29423.177463070162</v>
      </c>
      <c r="D20" s="954">
        <v>29138.1316704499</v>
      </c>
      <c r="E20" s="647">
        <f t="shared" si="2"/>
        <v>0.97825693096629651</v>
      </c>
      <c r="F20" s="664">
        <v>28530.832049240002</v>
      </c>
      <c r="G20" s="663">
        <f t="shared" si="3"/>
        <v>3.1276529625568017</v>
      </c>
      <c r="H20" s="271"/>
      <c r="I20" s="267"/>
      <c r="J20" s="267"/>
    </row>
    <row r="21" spans="2:10" ht="18.649999999999999" customHeight="1">
      <c r="B21" s="543" t="s">
        <v>350</v>
      </c>
      <c r="C21" s="795">
        <v>540.03308399999878</v>
      </c>
      <c r="D21" s="954">
        <v>534.12129599999753</v>
      </c>
      <c r="E21" s="647">
        <f t="shared" si="2"/>
        <v>1.1068249935500194</v>
      </c>
      <c r="F21" s="664">
        <v>563.32443599999897</v>
      </c>
      <c r="G21" s="663">
        <f t="shared" si="3"/>
        <v>-4.1346248292343262</v>
      </c>
      <c r="H21" s="271"/>
      <c r="I21" s="267"/>
      <c r="J21" s="267"/>
    </row>
    <row r="22" spans="2:10" ht="18.649999999999999" customHeight="1">
      <c r="B22" s="781" t="s">
        <v>351</v>
      </c>
      <c r="C22" s="799">
        <v>-533.4604489700032</v>
      </c>
      <c r="D22" s="958">
        <v>-532.83777729999929</v>
      </c>
      <c r="E22" s="804">
        <f t="shared" si="2"/>
        <v>0.11685952020127371</v>
      </c>
      <c r="F22" s="779">
        <v>-531.52134794000096</v>
      </c>
      <c r="G22" s="808">
        <f t="shared" si="3"/>
        <v>0.36482091218302742</v>
      </c>
      <c r="H22" s="271"/>
      <c r="I22" s="267"/>
      <c r="J22" s="267"/>
    </row>
    <row r="23" spans="2:10" ht="18.649999999999999" customHeight="1">
      <c r="B23" s="780" t="s">
        <v>352</v>
      </c>
      <c r="C23" s="798">
        <v>29429.750098100158</v>
      </c>
      <c r="D23" s="957">
        <v>29139.415189149899</v>
      </c>
      <c r="E23" s="803">
        <f t="shared" si="2"/>
        <v>0.99636491352223699</v>
      </c>
      <c r="F23" s="783">
        <v>28562.6351373</v>
      </c>
      <c r="G23" s="807">
        <f t="shared" si="3"/>
        <v>3.03583670285306</v>
      </c>
      <c r="H23" s="271"/>
      <c r="I23" s="267"/>
      <c r="J23" s="267"/>
    </row>
    <row r="24" spans="2:10" ht="18.649999999999999" customHeight="1">
      <c r="B24" s="781" t="s">
        <v>254</v>
      </c>
      <c r="C24" s="799">
        <v>2171.0851791399982</v>
      </c>
      <c r="D24" s="958">
        <v>2147.9986825800006</v>
      </c>
      <c r="E24" s="804">
        <f t="shared" si="2"/>
        <v>1.0747910018393492</v>
      </c>
      <c r="F24" s="779">
        <v>2129.01118847</v>
      </c>
      <c r="G24" s="808">
        <f t="shared" si="3"/>
        <v>1.9762221494117389</v>
      </c>
      <c r="H24" s="271"/>
      <c r="I24" s="267"/>
      <c r="J24" s="267"/>
    </row>
    <row r="25" spans="2:10" ht="18.5">
      <c r="B25" s="662"/>
      <c r="C25" s="665"/>
      <c r="D25" s="665"/>
      <c r="E25" s="665"/>
      <c r="F25" s="664"/>
      <c r="G25" s="665"/>
      <c r="H25" s="268"/>
      <c r="I25" s="267"/>
      <c r="J25" s="267"/>
    </row>
    <row r="26" spans="2:10" ht="18.649999999999999" customHeight="1">
      <c r="B26" s="498" t="s">
        <v>353</v>
      </c>
      <c r="C26" s="449"/>
      <c r="D26" s="450"/>
      <c r="E26" s="449"/>
      <c r="F26" s="450"/>
      <c r="G26" s="449"/>
      <c r="H26" s="268"/>
      <c r="I26" s="267"/>
      <c r="J26" s="267"/>
    </row>
    <row r="27" spans="2:10" ht="18.649999999999999" customHeight="1">
      <c r="B27" s="460" t="s">
        <v>354</v>
      </c>
      <c r="C27" s="786">
        <v>29042.031441280167</v>
      </c>
      <c r="D27" s="270">
        <v>28209.349533000001</v>
      </c>
      <c r="E27" s="162">
        <f t="shared" ref="E27:E37" si="4">+((C27-D27)/D27)*100</f>
        <v>2.9517940755992074</v>
      </c>
      <c r="F27" s="270">
        <v>30055.181018819902</v>
      </c>
      <c r="G27" s="162">
        <f t="shared" ref="G27:G37" si="5">+((C27-F27)/F27)*100</f>
        <v>-3.370964816033954</v>
      </c>
      <c r="H27" s="271"/>
      <c r="I27" s="267"/>
      <c r="J27" s="267"/>
    </row>
    <row r="28" spans="2:10" ht="18.649999999999999" customHeight="1">
      <c r="B28" s="489" t="s">
        <v>261</v>
      </c>
      <c r="C28" s="786">
        <v>15700.762104319945</v>
      </c>
      <c r="D28" s="261">
        <v>17342.85177635993</v>
      </c>
      <c r="E28" s="162">
        <f t="shared" si="4"/>
        <v>-9.4683947785237965</v>
      </c>
      <c r="F28" s="270">
        <v>21563.195055639899</v>
      </c>
      <c r="G28" s="162">
        <f t="shared" si="5"/>
        <v>-27.187218481273355</v>
      </c>
      <c r="H28" s="271"/>
      <c r="I28" s="267"/>
      <c r="J28" s="267"/>
    </row>
    <row r="29" spans="2:10" ht="18.649999999999999" customHeight="1">
      <c r="B29" s="489" t="s">
        <v>355</v>
      </c>
      <c r="C29" s="786">
        <v>13341.26933696022</v>
      </c>
      <c r="D29" s="261">
        <v>10866.497756640072</v>
      </c>
      <c r="E29" s="162">
        <f t="shared" si="4"/>
        <v>22.774325599137189</v>
      </c>
      <c r="F29" s="270">
        <v>8491.98596317995</v>
      </c>
      <c r="G29" s="162">
        <f t="shared" si="5"/>
        <v>57.104232093718444</v>
      </c>
      <c r="H29" s="271"/>
      <c r="I29" s="267"/>
      <c r="J29" s="267"/>
    </row>
    <row r="30" spans="2:10" ht="18.649999999999999" customHeight="1">
      <c r="B30" s="570" t="s">
        <v>262</v>
      </c>
      <c r="C30" s="653">
        <v>81.76517299999999</v>
      </c>
      <c r="D30" s="654">
        <v>41.951635670000002</v>
      </c>
      <c r="E30" s="809">
        <f t="shared" si="4"/>
        <v>94.903420794319615</v>
      </c>
      <c r="F30" s="667">
        <v>7.73147027</v>
      </c>
      <c r="G30" s="876">
        <f t="shared" si="5"/>
        <v>957.56305262233104</v>
      </c>
      <c r="H30" s="271"/>
      <c r="I30" s="267"/>
      <c r="J30" s="267"/>
    </row>
    <row r="31" spans="2:10" ht="18.649999999999999" customHeight="1">
      <c r="B31" s="474" t="s">
        <v>263</v>
      </c>
      <c r="C31" s="787">
        <v>29123.796614280167</v>
      </c>
      <c r="D31" s="947">
        <v>28251.301168670001</v>
      </c>
      <c r="E31" s="679">
        <f t="shared" si="4"/>
        <v>3.0883372075539728</v>
      </c>
      <c r="F31" s="632">
        <v>30062.9124890899</v>
      </c>
      <c r="G31" s="679">
        <f t="shared" si="5"/>
        <v>-3.1238353075422975</v>
      </c>
      <c r="H31" s="271"/>
      <c r="I31" s="267"/>
      <c r="J31" s="267"/>
    </row>
    <row r="32" spans="2:10" ht="18.649999999999999" customHeight="1">
      <c r="B32" s="562" t="s">
        <v>357</v>
      </c>
      <c r="C32" s="788">
        <v>4495.8132121799981</v>
      </c>
      <c r="D32" s="948">
        <v>4454.2377647900084</v>
      </c>
      <c r="E32" s="670">
        <f t="shared" si="4"/>
        <v>0.93339084228140023</v>
      </c>
      <c r="F32" s="616">
        <v>5510.0708348600001</v>
      </c>
      <c r="G32" s="670">
        <f t="shared" si="5"/>
        <v>-18.407342719864911</v>
      </c>
      <c r="H32" s="271"/>
      <c r="I32" s="267"/>
      <c r="J32" s="267"/>
    </row>
    <row r="33" spans="2:10" ht="18.649999999999999" customHeight="1">
      <c r="B33" s="557" t="s">
        <v>178</v>
      </c>
      <c r="C33" s="789">
        <v>4495.8132121799981</v>
      </c>
      <c r="D33" s="959">
        <v>4454.2377647900084</v>
      </c>
      <c r="E33" s="810">
        <f t="shared" si="4"/>
        <v>0.93339084228140023</v>
      </c>
      <c r="F33" s="782">
        <v>5510.0708348600001</v>
      </c>
      <c r="G33" s="810">
        <f t="shared" si="5"/>
        <v>-18.407342719864911</v>
      </c>
      <c r="H33" s="271"/>
      <c r="I33" s="267"/>
      <c r="J33" s="267"/>
    </row>
    <row r="34" spans="2:10" ht="18.649999999999999" customHeight="1">
      <c r="B34" s="474" t="s">
        <v>265</v>
      </c>
      <c r="C34" s="787">
        <v>79.415680069999993</v>
      </c>
      <c r="D34" s="947">
        <v>79.572308830000011</v>
      </c>
      <c r="E34" s="679">
        <f t="shared" si="4"/>
        <v>-0.19683827490118835</v>
      </c>
      <c r="F34" s="632">
        <v>81.051019890000006</v>
      </c>
      <c r="G34" s="679">
        <f t="shared" si="5"/>
        <v>-2.0176671708998195</v>
      </c>
      <c r="H34" s="271"/>
      <c r="I34" s="267"/>
      <c r="J34" s="267"/>
    </row>
    <row r="35" spans="2:10" ht="18.649999999999999" customHeight="1">
      <c r="B35" s="627" t="s">
        <v>358</v>
      </c>
      <c r="C35" s="790">
        <v>33699.025506530168</v>
      </c>
      <c r="D35" s="944">
        <v>32785.111242290011</v>
      </c>
      <c r="E35" s="811">
        <f t="shared" si="4"/>
        <v>2.7875893343356566</v>
      </c>
      <c r="F35" s="628">
        <v>35654.0343438399</v>
      </c>
      <c r="G35" s="811">
        <f t="shared" si="5"/>
        <v>-5.4832752402043576</v>
      </c>
      <c r="H35" s="271"/>
      <c r="I35" s="267"/>
      <c r="J35" s="267"/>
    </row>
    <row r="36" spans="2:10" ht="18.649999999999999" customHeight="1">
      <c r="B36" s="773" t="s">
        <v>375</v>
      </c>
      <c r="C36" s="791"/>
      <c r="D36" s="960"/>
      <c r="E36" s="647"/>
      <c r="F36" s="664"/>
      <c r="G36" s="647"/>
      <c r="H36" s="271"/>
      <c r="I36" s="267"/>
      <c r="J36" s="267"/>
    </row>
    <row r="37" spans="2:10" ht="18.649999999999999" customHeight="1">
      <c r="B37" s="607" t="s">
        <v>403</v>
      </c>
      <c r="C37" s="653">
        <v>4263.2177067899993</v>
      </c>
      <c r="D37" s="654">
        <v>4257.0841952900046</v>
      </c>
      <c r="E37" s="809">
        <f t="shared" si="4"/>
        <v>0.14407775882799703</v>
      </c>
      <c r="F37" s="667">
        <v>4312.7845007699998</v>
      </c>
      <c r="G37" s="809">
        <f t="shared" si="5"/>
        <v>-1.1492991122359792</v>
      </c>
      <c r="H37" s="271"/>
      <c r="I37" s="267"/>
      <c r="J37" s="267"/>
    </row>
    <row r="38" spans="2:10" ht="18.5">
      <c r="B38" s="662"/>
      <c r="C38" s="665"/>
      <c r="D38" s="665"/>
      <c r="E38" s="665"/>
      <c r="F38" s="665"/>
      <c r="G38" s="161"/>
      <c r="H38" s="268"/>
      <c r="I38" s="267"/>
      <c r="J38" s="267"/>
    </row>
    <row r="39" spans="2:10" ht="18.649999999999999" customHeight="1">
      <c r="B39" s="498" t="s">
        <v>359</v>
      </c>
      <c r="C39" s="449"/>
      <c r="D39" s="449"/>
      <c r="E39" s="449"/>
      <c r="F39" s="449"/>
      <c r="G39" s="449"/>
      <c r="H39" s="268"/>
      <c r="I39" s="267"/>
      <c r="J39" s="267"/>
    </row>
    <row r="40" spans="2:10" ht="18.649999999999999" customHeight="1">
      <c r="B40" s="499" t="s">
        <v>360</v>
      </c>
      <c r="C40" s="792">
        <v>1.7264097141780621E-2</v>
      </c>
      <c r="D40" s="276">
        <v>1.7407769621359679E-2</v>
      </c>
      <c r="E40" s="1008">
        <f>+(C40-D40)*100</f>
        <v>-1.4367247957905796E-2</v>
      </c>
      <c r="F40" s="276">
        <v>1.8944042038951701E-2</v>
      </c>
      <c r="G40" s="275">
        <f>+(C40-F40)*1000</f>
        <v>-1.6799448971710798</v>
      </c>
      <c r="H40" s="271"/>
      <c r="I40" s="267"/>
      <c r="J40" s="267"/>
    </row>
    <row r="41" spans="2:10" ht="18.649999999999999" customHeight="1">
      <c r="B41" s="500" t="s">
        <v>361</v>
      </c>
      <c r="C41" s="793">
        <v>0.98278200783109948</v>
      </c>
      <c r="D41" s="775">
        <v>0.98468312306184125</v>
      </c>
      <c r="E41" s="1009">
        <f>+(C41-D41)*100</f>
        <v>-0.19011152307417678</v>
      </c>
      <c r="F41" s="775">
        <v>0.919572726626397</v>
      </c>
      <c r="G41" s="877">
        <f>+(C41-F41)*100</f>
        <v>6.3209281204702483</v>
      </c>
      <c r="H41" s="271"/>
      <c r="I41" s="267"/>
      <c r="J41" s="267"/>
    </row>
    <row r="42" spans="2:10" ht="18.5">
      <c r="B42" s="662"/>
      <c r="C42" s="665"/>
      <c r="D42" s="665"/>
      <c r="E42" s="665"/>
      <c r="F42" s="665"/>
      <c r="G42" s="665"/>
      <c r="H42" s="268"/>
      <c r="I42" s="277"/>
      <c r="J42" s="277"/>
    </row>
    <row r="43" spans="2:10" ht="18.649999999999999" customHeight="1">
      <c r="B43" s="498" t="s">
        <v>362</v>
      </c>
      <c r="C43" s="449"/>
      <c r="D43" s="449"/>
      <c r="E43" s="449"/>
      <c r="F43" s="449"/>
      <c r="G43" s="449"/>
      <c r="H43" s="268"/>
      <c r="I43" s="278"/>
      <c r="J43" s="278"/>
    </row>
    <row r="44" spans="2:10" ht="18.649999999999999" customHeight="1">
      <c r="B44" s="156" t="s">
        <v>363</v>
      </c>
      <c r="C44" s="878">
        <v>1.857613</v>
      </c>
      <c r="D44" s="879">
        <v>1.8708419999999999</v>
      </c>
      <c r="E44" s="120">
        <f>+(C44-D44)</f>
        <v>-1.3228999999999935E-2</v>
      </c>
      <c r="F44" s="879">
        <v>1.8585199999999999</v>
      </c>
      <c r="G44" s="1079">
        <f>+(C44-F44)</f>
        <v>-9.0699999999999115E-4</v>
      </c>
      <c r="H44" s="271"/>
      <c r="I44" s="266"/>
      <c r="J44" s="266"/>
    </row>
    <row r="45" spans="2:10" ht="18.649999999999999" customHeight="1">
      <c r="B45" s="156" t="s">
        <v>119</v>
      </c>
      <c r="C45" s="786">
        <v>4263</v>
      </c>
      <c r="D45" s="270">
        <v>4335</v>
      </c>
      <c r="E45" s="256">
        <f>+C45-D45</f>
        <v>-72</v>
      </c>
      <c r="F45" s="270">
        <v>4404</v>
      </c>
      <c r="G45" s="256">
        <f>+C45-F45</f>
        <v>-141</v>
      </c>
      <c r="H45" s="271"/>
      <c r="I45" s="266"/>
      <c r="J45" s="266"/>
    </row>
    <row r="46" spans="2:10" ht="18.649999999999999" customHeight="1">
      <c r="B46" s="156" t="s">
        <v>365</v>
      </c>
      <c r="C46" s="786">
        <v>315</v>
      </c>
      <c r="D46" s="261">
        <v>317</v>
      </c>
      <c r="E46" s="256">
        <f t="shared" ref="E46:E48" si="6">+C46-D46</f>
        <v>-2</v>
      </c>
      <c r="F46" s="270">
        <v>323</v>
      </c>
      <c r="G46" s="256">
        <f t="shared" ref="G46:G48" si="7">+C46-F46</f>
        <v>-8</v>
      </c>
      <c r="H46" s="271"/>
      <c r="I46" s="266"/>
      <c r="J46" s="266"/>
    </row>
    <row r="47" spans="2:10" ht="18.649999999999999" customHeight="1">
      <c r="B47" s="460" t="s">
        <v>366</v>
      </c>
      <c r="C47" s="786">
        <v>270</v>
      </c>
      <c r="D47" s="261">
        <v>272</v>
      </c>
      <c r="E47" s="256">
        <f t="shared" si="6"/>
        <v>-2</v>
      </c>
      <c r="F47" s="270">
        <v>278</v>
      </c>
      <c r="G47" s="256">
        <f t="shared" si="7"/>
        <v>-8</v>
      </c>
      <c r="H47" s="271"/>
      <c r="I47" s="266"/>
      <c r="J47" s="266"/>
    </row>
    <row r="48" spans="2:10" ht="18.649999999999999" customHeight="1">
      <c r="B48" s="607" t="s">
        <v>122</v>
      </c>
      <c r="C48" s="653">
        <v>1259</v>
      </c>
      <c r="D48" s="654">
        <v>1263</v>
      </c>
      <c r="E48" s="630">
        <f t="shared" si="6"/>
        <v>-4</v>
      </c>
      <c r="F48" s="667">
        <v>1339</v>
      </c>
      <c r="G48" s="630">
        <f t="shared" si="7"/>
        <v>-80</v>
      </c>
      <c r="H48" s="271"/>
      <c r="I48" s="267"/>
      <c r="J48" s="267"/>
    </row>
    <row r="49" spans="1:10" ht="18.5">
      <c r="B49" s="263"/>
      <c r="C49" s="277"/>
      <c r="D49" s="277"/>
      <c r="E49" s="267"/>
      <c r="F49" s="267"/>
      <c r="G49" s="268"/>
      <c r="H49" s="268"/>
      <c r="I49" s="279"/>
      <c r="J49" s="279"/>
    </row>
    <row r="50" spans="1:10" s="507" customFormat="1" ht="41.5" customHeight="1">
      <c r="A50" s="50"/>
      <c r="B50" s="1139" t="s">
        <v>437</v>
      </c>
      <c r="C50" s="1139"/>
      <c r="D50" s="1139"/>
      <c r="E50" s="1139"/>
      <c r="F50" s="1139"/>
      <c r="G50" s="1139"/>
      <c r="H50" s="26"/>
      <c r="I50" s="506"/>
      <c r="J50" s="506"/>
    </row>
    <row r="51" spans="1:10" s="507" customFormat="1" ht="33" customHeight="1">
      <c r="A51" s="50"/>
      <c r="B51" s="1140" t="s">
        <v>376</v>
      </c>
      <c r="C51" s="1140"/>
      <c r="D51" s="1140"/>
      <c r="E51" s="1140"/>
      <c r="F51" s="1140"/>
      <c r="G51" s="1140"/>
      <c r="H51" s="26"/>
      <c r="I51" s="506"/>
      <c r="J51" s="506"/>
    </row>
    <row r="52" spans="1:10" s="77" customFormat="1" ht="12.5">
      <c r="A52" s="50"/>
      <c r="B52" s="75"/>
      <c r="C52" s="280"/>
      <c r="D52" s="280"/>
      <c r="E52" s="280"/>
      <c r="F52" s="280"/>
      <c r="G52" s="280"/>
      <c r="H52" s="280"/>
      <c r="I52" s="281"/>
      <c r="J52" s="281"/>
    </row>
    <row r="53" spans="1:10">
      <c r="C53" s="5"/>
      <c r="D53" s="5"/>
      <c r="E53" s="5"/>
      <c r="F53" s="5"/>
      <c r="G53" s="5"/>
      <c r="H53" s="5"/>
    </row>
    <row r="54" spans="1:10">
      <c r="C54" s="5"/>
      <c r="D54" s="5"/>
      <c r="E54" s="5"/>
      <c r="F54" s="5"/>
      <c r="G54" s="5"/>
      <c r="H54" s="5"/>
    </row>
    <row r="55" spans="1:10">
      <c r="C55" s="5"/>
      <c r="D55" s="5"/>
      <c r="E55" s="5"/>
      <c r="F55" s="5"/>
      <c r="G55" s="5"/>
      <c r="H55" s="5"/>
    </row>
    <row r="56" spans="1:10">
      <c r="C56" s="5"/>
      <c r="D56" s="5"/>
      <c r="E56" s="5"/>
      <c r="F56" s="5"/>
      <c r="G56" s="5"/>
      <c r="H56" s="5"/>
    </row>
    <row r="57" spans="1:10">
      <c r="C57" s="5"/>
      <c r="D57" s="5"/>
      <c r="E57" s="5"/>
      <c r="F57" s="5"/>
      <c r="G57" s="5"/>
      <c r="H57" s="5"/>
    </row>
    <row r="58" spans="1:10">
      <c r="C58" s="5"/>
      <c r="D58" s="5"/>
      <c r="E58" s="5"/>
      <c r="F58" s="5"/>
      <c r="G58" s="5"/>
      <c r="H58" s="5"/>
    </row>
    <row r="59" spans="1:10">
      <c r="C59" s="5"/>
      <c r="D59" s="5"/>
      <c r="E59" s="5"/>
      <c r="F59" s="5"/>
      <c r="G59" s="5"/>
      <c r="H59" s="5"/>
    </row>
    <row r="60" spans="1:10">
      <c r="C60" s="5"/>
      <c r="D60" s="5"/>
      <c r="E60" s="5"/>
      <c r="F60" s="5"/>
      <c r="G60" s="5"/>
      <c r="H60" s="5"/>
    </row>
    <row r="61" spans="1:10">
      <c r="C61" s="5"/>
      <c r="D61" s="5"/>
      <c r="E61" s="5"/>
      <c r="F61" s="5"/>
      <c r="G61" s="5"/>
      <c r="H61" s="5"/>
    </row>
    <row r="62" spans="1:10">
      <c r="C62" s="5"/>
      <c r="D62" s="5"/>
      <c r="E62" s="5"/>
      <c r="F62" s="5"/>
      <c r="G62" s="5"/>
      <c r="H62" s="5"/>
    </row>
  </sheetData>
  <mergeCells count="8">
    <mergeCell ref="B50:G50"/>
    <mergeCell ref="B51:G51"/>
    <mergeCell ref="B5:B6"/>
    <mergeCell ref="C5:C6"/>
    <mergeCell ref="D5:D6"/>
    <mergeCell ref="E5:E6"/>
    <mergeCell ref="F5:F6"/>
    <mergeCell ref="G5:G6"/>
  </mergeCells>
  <phoneticPr fontId="104" type="noConversion"/>
  <pageMargins left="0.70866141732283472" right="0.70866141732283472" top="0.74803149606299213" bottom="0.74803149606299213" header="0.31496062992125984" footer="0.31496062992125984"/>
  <pageSetup paperSize="9" scale="52"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sheetPr codeName="Hoja34">
    <tabColor theme="8" tint="0.39997558519241921"/>
  </sheetPr>
  <dimension ref="A1:P28"/>
  <sheetViews>
    <sheetView showGridLines="0" zoomScaleNormal="100" workbookViewId="0">
      <selection activeCell="I34" sqref="I34"/>
    </sheetView>
  </sheetViews>
  <sheetFormatPr baseColWidth="10" defaultColWidth="11.453125" defaultRowHeight="12.5"/>
  <cols>
    <col min="1" max="1" customWidth="true" style="50" width="2.54296875" collapsed="false"/>
    <col min="2" max="2" customWidth="true" style="48" width="76.453125" collapsed="false"/>
    <col min="3" max="8" customWidth="true" style="48" width="17.54296875" collapsed="false"/>
    <col min="9" max="10" customWidth="true" style="44" width="17.54296875" collapsed="false"/>
    <col min="11" max="16384" style="44" width="11.453125" collapsed="false"/>
  </cols>
  <sheetData>
    <row r="1" spans="1:16" s="19" customFormat="1" ht="49.5" customHeight="1">
      <c r="C1" s="238"/>
      <c r="D1" s="238"/>
      <c r="E1" s="238"/>
      <c r="F1" s="238"/>
      <c r="G1" s="238" t="s">
        <v>5</v>
      </c>
      <c r="H1" s="238"/>
      <c r="I1" s="238"/>
      <c r="J1" s="238"/>
    </row>
    <row r="2" spans="1:16" s="116" customFormat="1" ht="56.15" customHeight="1">
      <c r="A2" s="83"/>
      <c r="B2" s="335" t="s">
        <v>377</v>
      </c>
    </row>
    <row r="3" spans="1:16" s="70" customFormat="1" ht="14.5" customHeight="1">
      <c r="A3" s="3"/>
      <c r="B3" s="244"/>
      <c r="C3" s="245"/>
      <c r="D3" s="245"/>
      <c r="E3" s="244"/>
      <c r="F3" s="244"/>
      <c r="G3" s="244"/>
      <c r="H3" s="244"/>
      <c r="L3" s="116"/>
    </row>
    <row r="4" spans="1:16" ht="3" customHeight="1">
      <c r="B4" s="377"/>
      <c r="C4" s="377"/>
      <c r="D4" s="377"/>
      <c r="E4" s="377"/>
      <c r="F4" s="377"/>
      <c r="G4" s="377"/>
      <c r="H4" s="377"/>
      <c r="I4" s="377"/>
      <c r="J4" s="377"/>
      <c r="K4" s="50"/>
      <c r="L4" s="116"/>
      <c r="M4" s="50"/>
      <c r="N4" s="50"/>
      <c r="O4" s="50"/>
      <c r="P4" s="50"/>
    </row>
    <row r="5" spans="1:16" ht="18" customHeight="1">
      <c r="B5" s="1146" t="s">
        <v>173</v>
      </c>
      <c r="C5" s="1091">
        <v>2023</v>
      </c>
      <c r="D5" s="1091">
        <v>2022</v>
      </c>
      <c r="E5" s="1091" t="s">
        <v>146</v>
      </c>
      <c r="F5" s="1091" t="s">
        <v>407</v>
      </c>
      <c r="G5" s="1091" t="s">
        <v>70</v>
      </c>
      <c r="H5" s="1091" t="s">
        <v>34</v>
      </c>
      <c r="I5" s="1091" t="s">
        <v>71</v>
      </c>
      <c r="J5" s="1091" t="s">
        <v>72</v>
      </c>
      <c r="K5" s="50"/>
      <c r="L5" s="116"/>
      <c r="M5" s="50"/>
      <c r="N5" s="50"/>
      <c r="O5" s="50"/>
      <c r="P5" s="50"/>
    </row>
    <row r="6" spans="1:16" ht="18" customHeight="1" thickBot="1">
      <c r="B6" s="1147"/>
      <c r="C6" s="1145"/>
      <c r="D6" s="1145"/>
      <c r="E6" s="1145"/>
      <c r="F6" s="1145"/>
      <c r="G6" s="1145"/>
      <c r="H6" s="1145"/>
      <c r="I6" s="1145"/>
      <c r="J6" s="1145"/>
      <c r="K6" s="50"/>
      <c r="L6" s="116"/>
      <c r="M6" s="50"/>
      <c r="N6" s="50"/>
      <c r="O6" s="50"/>
      <c r="P6" s="50"/>
    </row>
    <row r="7" spans="1:16" ht="18.649999999999999" customHeight="1">
      <c r="B7" s="1054" t="s">
        <v>76</v>
      </c>
      <c r="C7" s="1028">
        <v>44.542646450892121</v>
      </c>
      <c r="D7" s="1029">
        <v>4.2621448820767682</v>
      </c>
      <c r="E7" s="1030">
        <f>+((C7-D7)/D7)*100</f>
        <v>945.07584052816901</v>
      </c>
      <c r="F7" s="1028">
        <v>20.254565369196033</v>
      </c>
      <c r="G7" s="1031">
        <v>14.841572397446011</v>
      </c>
      <c r="H7" s="1031">
        <v>5.514244937227776</v>
      </c>
      <c r="I7" s="1031">
        <v>3.9322637470223114</v>
      </c>
      <c r="J7" s="1031">
        <v>4.1672553077882526</v>
      </c>
      <c r="K7" s="50"/>
      <c r="L7" s="116"/>
      <c r="M7" s="50"/>
      <c r="N7" s="50"/>
      <c r="O7" s="50"/>
      <c r="P7" s="50"/>
    </row>
    <row r="8" spans="1:16" ht="18.649999999999999" customHeight="1">
      <c r="B8" s="1055" t="s">
        <v>127</v>
      </c>
      <c r="C8" s="1032">
        <v>133.11925489999999</v>
      </c>
      <c r="D8" s="523">
        <v>156.04427256999998</v>
      </c>
      <c r="E8" s="1033">
        <f t="shared" ref="E8:E26" si="0">+((C8-D8)/D8)*100</f>
        <v>-14.691354762614592</v>
      </c>
      <c r="F8" s="1034">
        <v>0</v>
      </c>
      <c r="G8" s="1035">
        <v>0</v>
      </c>
      <c r="H8" s="836">
        <v>72.561430999999999</v>
      </c>
      <c r="I8" s="836">
        <v>60.557823900000002</v>
      </c>
      <c r="J8" s="836">
        <v>30.278911949999994</v>
      </c>
      <c r="K8" s="50"/>
      <c r="L8" s="116"/>
      <c r="M8" s="50"/>
      <c r="N8" s="50"/>
      <c r="O8" s="50"/>
      <c r="P8" s="50"/>
    </row>
    <row r="9" spans="1:16" ht="18.649999999999999" customHeight="1">
      <c r="B9" s="200" t="s">
        <v>128</v>
      </c>
      <c r="C9" s="892">
        <v>-1.205612918207617</v>
      </c>
      <c r="D9" s="93">
        <v>30.842629282307492</v>
      </c>
      <c r="E9" s="862">
        <f t="shared" si="0"/>
        <v>-103.90891745049504</v>
      </c>
      <c r="F9" s="892">
        <v>3.9343087010804005</v>
      </c>
      <c r="G9" s="961">
        <v>2.8578437830935592</v>
      </c>
      <c r="H9" s="961">
        <v>4.0854806327163686</v>
      </c>
      <c r="I9" s="961">
        <v>-12.083246035097945</v>
      </c>
      <c r="J9" s="961">
        <v>14.186498701511054</v>
      </c>
      <c r="K9" s="50"/>
      <c r="L9" s="116"/>
      <c r="M9" s="50"/>
      <c r="N9" s="50"/>
      <c r="O9" s="50"/>
      <c r="P9" s="50"/>
    </row>
    <row r="10" spans="1:16" ht="18.649999999999999" customHeight="1">
      <c r="B10" s="200" t="s">
        <v>77</v>
      </c>
      <c r="C10" s="1036">
        <v>0</v>
      </c>
      <c r="D10" s="1037">
        <v>0</v>
      </c>
      <c r="E10" s="862" t="e">
        <f t="shared" si="0"/>
        <v>#DIV/0!</v>
      </c>
      <c r="F10" s="1036">
        <v>0</v>
      </c>
      <c r="G10" s="1038">
        <v>0</v>
      </c>
      <c r="H10" s="1038">
        <v>0</v>
      </c>
      <c r="I10" s="1038">
        <v>0</v>
      </c>
      <c r="J10" s="1038">
        <v>0</v>
      </c>
      <c r="K10" s="50"/>
      <c r="L10" s="116"/>
      <c r="M10" s="50"/>
      <c r="N10" s="50"/>
      <c r="O10" s="50"/>
      <c r="P10" s="50"/>
    </row>
    <row r="11" spans="1:16" ht="18.649999999999999" customHeight="1">
      <c r="B11" s="200" t="s">
        <v>129</v>
      </c>
      <c r="C11" s="892">
        <v>-42.270999999999994</v>
      </c>
      <c r="D11" s="93">
        <v>12.241</v>
      </c>
      <c r="E11" s="862">
        <f t="shared" si="0"/>
        <v>-445.32309451842167</v>
      </c>
      <c r="F11" s="892">
        <v>-2.766</v>
      </c>
      <c r="G11" s="961">
        <v>0.94200000000000017</v>
      </c>
      <c r="H11" s="961">
        <v>-39.799999999999997</v>
      </c>
      <c r="I11" s="961">
        <v>-0.64700000000000002</v>
      </c>
      <c r="J11" s="961">
        <v>-10.486000000000001</v>
      </c>
      <c r="K11" s="50"/>
      <c r="L11" s="116"/>
      <c r="M11" s="50"/>
      <c r="N11" s="50"/>
      <c r="O11" s="50"/>
      <c r="P11" s="50"/>
    </row>
    <row r="12" spans="1:16" ht="18.649999999999999" customHeight="1">
      <c r="B12" s="200" t="s">
        <v>130</v>
      </c>
      <c r="C12" s="1036">
        <v>0</v>
      </c>
      <c r="D12" s="1037">
        <v>0</v>
      </c>
      <c r="E12" s="862" t="e">
        <f t="shared" si="0"/>
        <v>#DIV/0!</v>
      </c>
      <c r="F12" s="1036">
        <v>0</v>
      </c>
      <c r="G12" s="1038">
        <v>0</v>
      </c>
      <c r="H12" s="1038">
        <v>0</v>
      </c>
      <c r="I12" s="1038">
        <v>0</v>
      </c>
      <c r="J12" s="1038">
        <v>0</v>
      </c>
      <c r="K12" s="50"/>
      <c r="L12" s="116"/>
      <c r="M12" s="50"/>
      <c r="N12" s="50"/>
      <c r="O12" s="50"/>
      <c r="P12" s="50"/>
    </row>
    <row r="13" spans="1:16" ht="18.649999999999999" customHeight="1">
      <c r="B13" s="1056" t="s">
        <v>131</v>
      </c>
      <c r="C13" s="1039">
        <v>-5.8</v>
      </c>
      <c r="D13" s="540">
        <v>-7</v>
      </c>
      <c r="E13" s="1040">
        <f t="shared" si="0"/>
        <v>-17.142857142857146</v>
      </c>
      <c r="F13" s="1041">
        <v>0</v>
      </c>
      <c r="G13" s="1042">
        <v>0</v>
      </c>
      <c r="H13" s="1043">
        <v>-5.8</v>
      </c>
      <c r="I13" s="1042">
        <v>0</v>
      </c>
      <c r="J13" s="1042">
        <v>0</v>
      </c>
      <c r="K13" s="50"/>
      <c r="L13" s="116"/>
      <c r="M13" s="50"/>
      <c r="N13" s="50"/>
      <c r="O13" s="50"/>
      <c r="P13" s="50"/>
    </row>
    <row r="14" spans="1:16" ht="18.649999999999999" customHeight="1">
      <c r="B14" s="1057" t="s">
        <v>79</v>
      </c>
      <c r="C14" s="1044">
        <v>128.38528843268452</v>
      </c>
      <c r="D14" s="1045">
        <v>196.39004673438427</v>
      </c>
      <c r="E14" s="861">
        <f t="shared" si="0"/>
        <v>-34.627395549060367</v>
      </c>
      <c r="F14" s="1044">
        <v>21.422874070276436</v>
      </c>
      <c r="G14" s="1046">
        <v>18.641416180539572</v>
      </c>
      <c r="H14" s="1046">
        <v>36.561156569944146</v>
      </c>
      <c r="I14" s="1046">
        <v>51.759841611924372</v>
      </c>
      <c r="J14" s="1046">
        <v>38.146665959299298</v>
      </c>
      <c r="K14" s="50"/>
      <c r="L14" s="116"/>
      <c r="M14" s="50"/>
      <c r="N14" s="50"/>
      <c r="O14" s="50"/>
      <c r="P14" s="50"/>
    </row>
    <row r="15" spans="1:16" ht="18.649999999999999" customHeight="1">
      <c r="B15" s="1055" t="s">
        <v>80</v>
      </c>
      <c r="C15" s="932">
        <v>-62.5</v>
      </c>
      <c r="D15" s="534">
        <v>-60.399999999999991</v>
      </c>
      <c r="E15" s="1047">
        <f t="shared" si="0"/>
        <v>3.4768211920529946</v>
      </c>
      <c r="F15" s="932">
        <v>-15.400000000000002</v>
      </c>
      <c r="G15" s="936">
        <v>-15.899999999999999</v>
      </c>
      <c r="H15" s="936">
        <v>-15.799999999999999</v>
      </c>
      <c r="I15" s="936">
        <v>-15.400000000000002</v>
      </c>
      <c r="J15" s="936">
        <v>-14.999999999999998</v>
      </c>
      <c r="K15" s="50"/>
      <c r="L15" s="116"/>
      <c r="M15" s="50"/>
      <c r="N15" s="50"/>
      <c r="O15" s="50"/>
      <c r="P15" s="50"/>
    </row>
    <row r="16" spans="1:16" ht="18.649999999999999" customHeight="1">
      <c r="B16" s="1056" t="s">
        <v>132</v>
      </c>
      <c r="C16" s="1041">
        <v>0</v>
      </c>
      <c r="D16" s="1048">
        <v>0</v>
      </c>
      <c r="E16" s="1049" t="e">
        <f t="shared" si="0"/>
        <v>#DIV/0!</v>
      </c>
      <c r="F16" s="1041">
        <v>0</v>
      </c>
      <c r="G16" s="1042">
        <v>0</v>
      </c>
      <c r="H16" s="1042">
        <v>0</v>
      </c>
      <c r="I16" s="1042">
        <v>0</v>
      </c>
      <c r="J16" s="1042">
        <v>0</v>
      </c>
      <c r="K16" s="50"/>
      <c r="L16" s="116"/>
      <c r="M16" s="50"/>
      <c r="N16" s="50"/>
      <c r="O16" s="50"/>
      <c r="P16" s="50"/>
    </row>
    <row r="17" spans="2:16" ht="18.649999999999999" customHeight="1">
      <c r="B17" s="1057" t="s">
        <v>81</v>
      </c>
      <c r="C17" s="1044">
        <v>65.885288432684519</v>
      </c>
      <c r="D17" s="1045">
        <v>135.99004673438429</v>
      </c>
      <c r="E17" s="861">
        <f t="shared" si="0"/>
        <v>-51.551389226763312</v>
      </c>
      <c r="F17" s="1044">
        <v>6.0228740702764298</v>
      </c>
      <c r="G17" s="1046">
        <v>2.7414161805395736</v>
      </c>
      <c r="H17" s="1046">
        <v>20.761156569944141</v>
      </c>
      <c r="I17" s="1046">
        <v>36.359841611924367</v>
      </c>
      <c r="J17" s="1046">
        <v>23.146665959299305</v>
      </c>
      <c r="K17" s="50"/>
      <c r="L17" s="116"/>
      <c r="M17" s="50"/>
      <c r="N17" s="50"/>
      <c r="O17" s="50"/>
      <c r="P17" s="50"/>
    </row>
    <row r="18" spans="2:16" ht="18.649999999999999" customHeight="1">
      <c r="B18" s="1057" t="s">
        <v>82</v>
      </c>
      <c r="C18" s="1044">
        <v>65.885288432684519</v>
      </c>
      <c r="D18" s="1045">
        <v>135.99004673438429</v>
      </c>
      <c r="E18" s="861">
        <f t="shared" si="0"/>
        <v>-51.551389226763312</v>
      </c>
      <c r="F18" s="1044">
        <v>6.0228740702764298</v>
      </c>
      <c r="G18" s="1046">
        <v>2.7414161805395736</v>
      </c>
      <c r="H18" s="1046">
        <v>20.761156569944141</v>
      </c>
      <c r="I18" s="1046">
        <v>36.359841611924367</v>
      </c>
      <c r="J18" s="1046">
        <v>23.146665959299305</v>
      </c>
      <c r="K18" s="50"/>
      <c r="L18" s="116"/>
      <c r="M18" s="50"/>
      <c r="N18" s="50"/>
      <c r="O18" s="50"/>
      <c r="P18" s="50"/>
    </row>
    <row r="19" spans="2:16" ht="18.649999999999999" customHeight="1">
      <c r="B19" s="1055" t="s">
        <v>329</v>
      </c>
      <c r="C19" s="1034">
        <v>0</v>
      </c>
      <c r="D19" s="1050">
        <v>0</v>
      </c>
      <c r="E19" s="1051" t="e">
        <f t="shared" si="0"/>
        <v>#DIV/0!</v>
      </c>
      <c r="F19" s="1034">
        <v>0</v>
      </c>
      <c r="G19" s="1035">
        <v>0</v>
      </c>
      <c r="H19" s="1035">
        <v>0</v>
      </c>
      <c r="I19" s="1035">
        <v>0</v>
      </c>
      <c r="J19" s="1035">
        <v>0</v>
      </c>
      <c r="K19" s="50"/>
      <c r="L19" s="116"/>
      <c r="M19" s="50"/>
      <c r="N19" s="50"/>
      <c r="O19" s="50"/>
      <c r="P19" s="50"/>
    </row>
    <row r="20" spans="2:16" ht="18.649999999999999" customHeight="1">
      <c r="B20" s="200" t="s">
        <v>134</v>
      </c>
      <c r="C20" s="1036">
        <v>0</v>
      </c>
      <c r="D20" s="93">
        <v>-8.8580000000000005</v>
      </c>
      <c r="E20" s="862">
        <f t="shared" si="0"/>
        <v>-100</v>
      </c>
      <c r="F20" s="1036">
        <v>0</v>
      </c>
      <c r="G20" s="1038">
        <v>0</v>
      </c>
      <c r="H20" s="1038">
        <v>0</v>
      </c>
      <c r="I20" s="1038">
        <v>0</v>
      </c>
      <c r="J20" s="961">
        <v>-8.8580000000000005</v>
      </c>
      <c r="K20" s="50"/>
      <c r="L20" s="116"/>
      <c r="M20" s="50"/>
      <c r="N20" s="50"/>
      <c r="O20" s="50"/>
      <c r="P20" s="50"/>
    </row>
    <row r="21" spans="2:16" ht="18.649999999999999" customHeight="1">
      <c r="B21" s="1056" t="s">
        <v>330</v>
      </c>
      <c r="C21" s="1039">
        <v>-48.1</v>
      </c>
      <c r="D21" s="540">
        <v>-18.600000000000001</v>
      </c>
      <c r="E21" s="1049">
        <f t="shared" si="0"/>
        <v>158.6021505376344</v>
      </c>
      <c r="F21" s="1039">
        <v>-10</v>
      </c>
      <c r="G21" s="1043">
        <v>-8.3000000000000007</v>
      </c>
      <c r="H21" s="1043">
        <v>-29.8</v>
      </c>
      <c r="I21" s="1042">
        <v>0</v>
      </c>
      <c r="J21" s="1043">
        <v>-18.600000000000001</v>
      </c>
      <c r="K21" s="50"/>
      <c r="L21" s="116"/>
      <c r="M21" s="50"/>
      <c r="N21" s="50"/>
      <c r="O21" s="50"/>
      <c r="P21" s="50"/>
    </row>
    <row r="22" spans="2:16" ht="18.649999999999999" customHeight="1">
      <c r="B22" s="1057" t="s">
        <v>136</v>
      </c>
      <c r="C22" s="1044">
        <v>17.785288432684503</v>
      </c>
      <c r="D22" s="1045">
        <v>108.53204673438428</v>
      </c>
      <c r="E22" s="861">
        <f t="shared" si="0"/>
        <v>-83.612869223583971</v>
      </c>
      <c r="F22" s="1044">
        <v>-3.9771259297235702</v>
      </c>
      <c r="G22" s="1046">
        <v>-5.5585838194604271</v>
      </c>
      <c r="H22" s="1046">
        <v>-9.0388434300558593</v>
      </c>
      <c r="I22" s="1046">
        <v>36.359841611924367</v>
      </c>
      <c r="J22" s="1046">
        <v>-4.3113340407006984</v>
      </c>
      <c r="K22" s="50"/>
      <c r="L22" s="116"/>
      <c r="M22" s="50"/>
      <c r="N22" s="50"/>
      <c r="O22" s="50"/>
      <c r="P22" s="50"/>
    </row>
    <row r="23" spans="2:16" ht="18.649999999999999" customHeight="1">
      <c r="B23" s="1055" t="s">
        <v>137</v>
      </c>
      <c r="C23" s="1032">
        <v>14.649992980637332</v>
      </c>
      <c r="D23" s="523">
        <v>12.08583960029609</v>
      </c>
      <c r="E23" s="1033">
        <f t="shared" si="0"/>
        <v>21.216179141401341</v>
      </c>
      <c r="F23" s="1032">
        <v>-1.7371441338730991</v>
      </c>
      <c r="G23" s="836">
        <v>-0.51958784157762317</v>
      </c>
      <c r="H23" s="836">
        <v>14.964679251818309</v>
      </c>
      <c r="I23" s="836">
        <v>1.9420457042697494</v>
      </c>
      <c r="J23" s="836">
        <v>7.4784988413726969</v>
      </c>
      <c r="K23" s="50"/>
      <c r="L23" s="116"/>
      <c r="M23" s="50"/>
      <c r="N23" s="50"/>
      <c r="O23" s="50"/>
      <c r="P23" s="50"/>
    </row>
    <row r="24" spans="2:16" ht="18.649999999999999" customHeight="1">
      <c r="B24" s="1058" t="s">
        <v>138</v>
      </c>
      <c r="C24" s="1052">
        <v>32.435281413321832</v>
      </c>
      <c r="D24" s="1052">
        <v>120.61788633468038</v>
      </c>
      <c r="E24" s="1053">
        <f t="shared" si="0"/>
        <v>-73.109061683170978</v>
      </c>
      <c r="F24" s="1052">
        <v>-5.7142700635966692</v>
      </c>
      <c r="G24" s="1052">
        <v>-6.0781716610380503</v>
      </c>
      <c r="H24" s="1052">
        <v>5.9258358217624494</v>
      </c>
      <c r="I24" s="1052">
        <v>38.301887316194119</v>
      </c>
      <c r="J24" s="1052">
        <v>3.1671648006719986</v>
      </c>
      <c r="K24" s="50"/>
      <c r="L24" s="116"/>
      <c r="M24" s="50"/>
      <c r="N24" s="50"/>
      <c r="O24" s="50"/>
      <c r="P24" s="50"/>
    </row>
    <row r="25" spans="2:16" ht="18.649999999999999" customHeight="1">
      <c r="B25" s="1055" t="s">
        <v>139</v>
      </c>
      <c r="C25" s="1034">
        <v>0</v>
      </c>
      <c r="D25" s="1050">
        <v>0</v>
      </c>
      <c r="E25" s="1051" t="e">
        <f t="shared" si="0"/>
        <v>#DIV/0!</v>
      </c>
      <c r="F25" s="1034">
        <v>0</v>
      </c>
      <c r="G25" s="1035">
        <v>0</v>
      </c>
      <c r="H25" s="1035">
        <v>0</v>
      </c>
      <c r="I25" s="1035">
        <v>0</v>
      </c>
      <c r="J25" s="1035">
        <v>0</v>
      </c>
      <c r="K25" s="50"/>
      <c r="L25" s="116"/>
      <c r="M25" s="50"/>
      <c r="N25" s="50"/>
      <c r="O25" s="50"/>
      <c r="P25" s="50"/>
    </row>
    <row r="26" spans="2:16" ht="18.649999999999999" customHeight="1">
      <c r="B26" s="1058" t="s">
        <v>83</v>
      </c>
      <c r="C26" s="1052">
        <v>32.435281413321846</v>
      </c>
      <c r="D26" s="1052">
        <v>120.61788633468038</v>
      </c>
      <c r="E26" s="1053">
        <f t="shared" si="0"/>
        <v>-73.109061683170978</v>
      </c>
      <c r="F26" s="1052">
        <v>-5.7142700635966683</v>
      </c>
      <c r="G26" s="1052">
        <v>-6.0781716610380503</v>
      </c>
      <c r="H26" s="1052">
        <v>5.9258358217624494</v>
      </c>
      <c r="I26" s="1052">
        <v>38.301887316194112</v>
      </c>
      <c r="J26" s="1052">
        <v>3.1671648006719986</v>
      </c>
      <c r="K26" s="50"/>
      <c r="L26" s="116"/>
      <c r="M26" s="50"/>
      <c r="N26" s="50"/>
      <c r="O26" s="50"/>
      <c r="P26" s="50"/>
    </row>
    <row r="27" spans="2:16" ht="41.5" customHeight="1">
      <c r="L27" s="116"/>
    </row>
    <row r="28" spans="2:16" s="6" customFormat="1" ht="14.5"/>
  </sheetData>
  <mergeCells count="9">
    <mergeCell ref="I5:I6"/>
    <mergeCell ref="J5:J6"/>
    <mergeCell ref="B5:B6"/>
    <mergeCell ref="C5:C6"/>
    <mergeCell ref="D5:D6"/>
    <mergeCell ref="E5:E6"/>
    <mergeCell ref="F5:F6"/>
    <mergeCell ref="G5:G6"/>
    <mergeCell ref="H5:H6"/>
  </mergeCells>
  <pageMargins left="0.7" right="0.7" top="0.75" bottom="0.75" header="0.3" footer="0.3"/>
  <pageSetup paperSize="9" scale="49" orientation="portrait" r:id="rId1"/>
  <ignoredErrors>
    <ignoredError sqref="E26 E10 E11 E12 E13 E14 E15 E16 E17 E18 E19 E20 E21 E22 E23 E24 E25" evalError="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sheetPr codeName="Hoja35">
    <tabColor theme="8" tint="0.39997558519241921"/>
  </sheetPr>
  <dimension ref="A1:J24"/>
  <sheetViews>
    <sheetView showGridLines="0" zoomScaleNormal="100" workbookViewId="0">
      <selection activeCell="B22" sqref="B22"/>
    </sheetView>
  </sheetViews>
  <sheetFormatPr baseColWidth="10" defaultColWidth="11.453125" defaultRowHeight="12.5"/>
  <cols>
    <col min="1" max="1" customWidth="true" style="50" width="2.54296875" collapsed="false"/>
    <col min="2" max="2" customWidth="true" style="44" width="115.54296875" collapsed="false"/>
    <col min="3" max="4" customWidth="true" style="44" width="17.54296875" collapsed="false"/>
    <col min="5" max="7" customWidth="true" style="50" width="17.54296875" collapsed="false"/>
    <col min="8" max="8" customWidth="true" style="44" width="11.453125" collapsed="false"/>
    <col min="9" max="16384" style="44" width="11.453125" collapsed="false"/>
  </cols>
  <sheetData>
    <row r="1" spans="1:10" s="19" customFormat="1" ht="49.5" customHeight="1">
      <c r="C1" s="238"/>
      <c r="D1" s="238"/>
      <c r="E1" s="238"/>
      <c r="F1" s="238"/>
      <c r="G1" s="238" t="s">
        <v>5</v>
      </c>
      <c r="H1" s="238"/>
      <c r="I1" s="238"/>
      <c r="J1" s="238"/>
    </row>
    <row r="2" spans="1:10" s="116" customFormat="1" ht="56.15" customHeight="1">
      <c r="A2" s="83"/>
      <c r="B2" s="335" t="s">
        <v>378</v>
      </c>
    </row>
    <row r="3" spans="1:10" ht="14.5" customHeight="1">
      <c r="A3" s="3"/>
      <c r="B3" s="25"/>
      <c r="C3" s="26"/>
      <c r="D3" s="26"/>
      <c r="E3" s="25"/>
      <c r="F3" s="25"/>
      <c r="G3" s="25"/>
      <c r="H3" s="25"/>
    </row>
    <row r="4" spans="1:10" ht="3" customHeight="1">
      <c r="B4" s="451"/>
      <c r="C4" s="451"/>
      <c r="D4" s="451"/>
      <c r="E4" s="451"/>
      <c r="F4" s="451"/>
      <c r="G4" s="451"/>
      <c r="H4" s="50"/>
      <c r="I4" s="50"/>
    </row>
    <row r="5" spans="1:10" ht="18" customHeight="1">
      <c r="B5" s="84"/>
      <c r="C5" s="1095" t="s">
        <v>411</v>
      </c>
      <c r="D5" s="1095" t="s">
        <v>393</v>
      </c>
      <c r="E5" s="1132" t="s">
        <v>146</v>
      </c>
      <c r="F5" s="1095" t="s">
        <v>286</v>
      </c>
      <c r="G5" s="1132" t="s">
        <v>146</v>
      </c>
      <c r="H5" s="50"/>
      <c r="I5" s="50"/>
    </row>
    <row r="6" spans="1:10" ht="18" customHeight="1" thickBot="1">
      <c r="B6" s="473" t="s">
        <v>173</v>
      </c>
      <c r="C6" s="1148"/>
      <c r="D6" s="1148"/>
      <c r="E6" s="1133"/>
      <c r="F6" s="1148"/>
      <c r="G6" s="1133"/>
      <c r="H6" s="50"/>
      <c r="I6" s="50"/>
    </row>
    <row r="7" spans="1:10" ht="18.649999999999999" customHeight="1">
      <c r="B7" s="560" t="s">
        <v>341</v>
      </c>
      <c r="C7" s="680"/>
      <c r="D7" s="680"/>
      <c r="E7" s="680"/>
      <c r="F7" s="680"/>
      <c r="G7" s="680"/>
      <c r="H7" s="50"/>
      <c r="I7" s="50"/>
    </row>
    <row r="8" spans="1:10" ht="18.649999999999999" customHeight="1">
      <c r="B8" s="677" t="s">
        <v>342</v>
      </c>
      <c r="C8" s="678">
        <v>6220.1972731216329</v>
      </c>
      <c r="D8" s="678">
        <v>5313.734745507134</v>
      </c>
      <c r="E8" s="805">
        <f>+((C8-D8)/D8)*100</f>
        <v>17.058859183381905</v>
      </c>
      <c r="F8" s="678">
        <v>4958.6207075781958</v>
      </c>
      <c r="G8" s="805">
        <f t="shared" ref="G8:G14" si="0">+((C8-F8)/F8)*100</f>
        <v>25.44208641760774</v>
      </c>
      <c r="H8" s="50"/>
      <c r="I8" s="50"/>
    </row>
    <row r="9" spans="1:10" s="46" customFormat="1" ht="18.649999999999999" customHeight="1">
      <c r="A9" s="50"/>
      <c r="B9" s="668" t="s">
        <v>379</v>
      </c>
      <c r="C9" s="669">
        <v>1566.6885313261548</v>
      </c>
      <c r="D9" s="669">
        <v>1625.1148042239306</v>
      </c>
      <c r="E9" s="274">
        <f t="shared" ref="E9:E14" si="1">+((C9-D9)/D9)*100</f>
        <v>-3.5952089505256279</v>
      </c>
      <c r="F9" s="669">
        <v>1796.8607075781954</v>
      </c>
      <c r="G9" s="274">
        <f t="shared" si="0"/>
        <v>-12.809683871504213</v>
      </c>
      <c r="H9" s="50"/>
      <c r="I9" s="50"/>
    </row>
    <row r="10" spans="1:10" ht="18.649999999999999" customHeight="1">
      <c r="B10" s="570" t="s">
        <v>208</v>
      </c>
      <c r="C10" s="673">
        <v>4653.5087417954783</v>
      </c>
      <c r="D10" s="673">
        <v>3688.6199412832029</v>
      </c>
      <c r="E10" s="666">
        <f t="shared" si="1"/>
        <v>26.158531262958149</v>
      </c>
      <c r="F10" s="673">
        <v>3161.76</v>
      </c>
      <c r="G10" s="666">
        <f t="shared" si="0"/>
        <v>47.180960661007724</v>
      </c>
      <c r="H10" s="676"/>
      <c r="I10" s="50"/>
    </row>
    <row r="11" spans="1:10" ht="18.649999999999999" customHeight="1">
      <c r="B11" s="776" t="s">
        <v>226</v>
      </c>
      <c r="C11" s="678">
        <v>1156.7644862162547</v>
      </c>
      <c r="D11" s="678">
        <v>1211.9116569179305</v>
      </c>
      <c r="E11" s="805">
        <f t="shared" si="1"/>
        <v>-4.5504282747740179</v>
      </c>
      <c r="F11" s="678">
        <v>1358.3407075781954</v>
      </c>
      <c r="G11" s="805">
        <f t="shared" si="0"/>
        <v>-14.839886652689206</v>
      </c>
      <c r="H11" s="50"/>
      <c r="I11" s="50"/>
    </row>
    <row r="12" spans="1:10" ht="18.649999999999999" customHeight="1">
      <c r="B12" s="674" t="s">
        <v>380</v>
      </c>
      <c r="C12" s="673">
        <v>1156.7644862162547</v>
      </c>
      <c r="D12" s="673">
        <v>1211.9116569179305</v>
      </c>
      <c r="E12" s="666">
        <f t="shared" si="1"/>
        <v>-4.5504282747740179</v>
      </c>
      <c r="F12" s="673">
        <v>1358.3407075781954</v>
      </c>
      <c r="G12" s="666">
        <f t="shared" si="0"/>
        <v>-14.839886652689206</v>
      </c>
      <c r="H12" s="676"/>
      <c r="I12" s="50"/>
      <c r="J12" s="50"/>
    </row>
    <row r="13" spans="1:10" s="46" customFormat="1" ht="18.649999999999999" customHeight="1">
      <c r="A13" s="50"/>
      <c r="B13" s="671" t="s">
        <v>343</v>
      </c>
      <c r="C13" s="672">
        <v>5063.4327869053786</v>
      </c>
      <c r="D13" s="672">
        <v>4101.8230885892026</v>
      </c>
      <c r="E13" s="880">
        <f t="shared" si="1"/>
        <v>23.443470806706973</v>
      </c>
      <c r="F13" s="672">
        <v>3600.28</v>
      </c>
      <c r="G13" s="880">
        <f t="shared" si="0"/>
        <v>40.639972082876284</v>
      </c>
      <c r="H13" s="50"/>
      <c r="I13" s="50"/>
      <c r="J13" s="50"/>
    </row>
    <row r="14" spans="1:10" ht="18.649999999999999" customHeight="1">
      <c r="B14" s="570" t="s">
        <v>381</v>
      </c>
      <c r="C14" s="675">
        <v>409.92404510990002</v>
      </c>
      <c r="D14" s="675">
        <v>413.20314730600006</v>
      </c>
      <c r="E14" s="666">
        <f t="shared" si="1"/>
        <v>-0.79358112770416112</v>
      </c>
      <c r="F14" s="675">
        <v>438.52</v>
      </c>
      <c r="G14" s="666">
        <f t="shared" si="0"/>
        <v>-6.5210149799552957</v>
      </c>
      <c r="H14" s="676"/>
      <c r="I14" s="50"/>
      <c r="J14" s="50"/>
    </row>
    <row r="15" spans="1:10" ht="18.649999999999999" customHeight="1">
      <c r="B15" s="774"/>
      <c r="C15" s="774"/>
      <c r="D15" s="774"/>
      <c r="E15" s="774"/>
      <c r="F15" s="774"/>
      <c r="G15" s="774"/>
      <c r="H15" s="50"/>
      <c r="I15" s="50"/>
      <c r="J15" s="50"/>
    </row>
    <row r="16" spans="1:10" ht="13">
      <c r="B16" s="45"/>
      <c r="H16" s="676"/>
      <c r="I16" s="50"/>
      <c r="J16" s="50"/>
    </row>
    <row r="17" spans="8:10">
      <c r="H17" s="676"/>
      <c r="I17" s="50"/>
      <c r="J17" s="50"/>
    </row>
    <row r="18" spans="8:10">
      <c r="H18" s="50"/>
      <c r="I18" s="50"/>
      <c r="J18" s="50"/>
    </row>
    <row r="19" spans="8:10">
      <c r="H19" s="676"/>
      <c r="I19" s="50"/>
      <c r="J19" s="50"/>
    </row>
    <row r="20" spans="8:10">
      <c r="H20" s="50"/>
      <c r="I20" s="50"/>
      <c r="J20" s="50"/>
    </row>
    <row r="21" spans="8:10">
      <c r="H21" s="676"/>
      <c r="I21" s="50"/>
      <c r="J21" s="50"/>
    </row>
    <row r="22" spans="8:10">
      <c r="H22" s="50"/>
      <c r="I22" s="50"/>
      <c r="J22" s="50"/>
    </row>
    <row r="23" spans="8:10">
      <c r="H23" s="676"/>
      <c r="I23" s="50"/>
      <c r="J23" s="50"/>
    </row>
    <row r="24" spans="8:10">
      <c r="H24" s="50"/>
      <c r="I24" s="50"/>
      <c r="J24" s="50"/>
    </row>
  </sheetData>
  <mergeCells count="5">
    <mergeCell ref="C5:C6"/>
    <mergeCell ref="D5:D6"/>
    <mergeCell ref="E5:E6"/>
    <mergeCell ref="F5:F6"/>
    <mergeCell ref="G5:G6"/>
  </mergeCells>
  <pageMargins left="0.7" right="0.7" top="0.75" bottom="0.75" header="0.3" footer="0.3"/>
  <pageSetup paperSize="9" scale="4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1" tint="0.499984740745262"/>
  </sheetPr>
  <dimension ref="A1:J74"/>
  <sheetViews>
    <sheetView showGridLines="0" topLeftCell="A2" zoomScaleNormal="100" workbookViewId="0">
      <selection activeCell="B31" sqref="B31"/>
    </sheetView>
  </sheetViews>
  <sheetFormatPr baseColWidth="10" defaultRowHeight="12.5"/>
  <cols>
    <col min="1" max="1" customWidth="true" style="50" width="2.54296875" collapsed="false"/>
    <col min="2" max="2" customWidth="true" width="70.54296875" collapsed="false"/>
  </cols>
  <sheetData>
    <row r="1" spans="1:10" s="19" customFormat="1" ht="49.5" customHeight="1">
      <c r="C1" s="238"/>
      <c r="D1" s="238"/>
      <c r="E1" s="238"/>
      <c r="F1" s="238"/>
      <c r="G1" s="238" t="s">
        <v>5</v>
      </c>
      <c r="H1" s="238"/>
      <c r="I1" s="238"/>
      <c r="J1" s="238"/>
    </row>
    <row r="2" spans="1:10" s="116" customFormat="1" ht="56.15" customHeight="1">
      <c r="A2" s="83"/>
      <c r="B2" s="519" t="s">
        <v>388</v>
      </c>
      <c r="C2" s="520"/>
      <c r="D2" s="520"/>
      <c r="E2" s="520"/>
      <c r="F2" s="520"/>
      <c r="G2" s="520"/>
      <c r="H2" s="520"/>
      <c r="I2" s="520"/>
      <c r="J2" s="520"/>
    </row>
    <row r="3" spans="1:10" s="3" customFormat="1" ht="3" customHeight="1">
      <c r="B3" s="21"/>
      <c r="C3" s="21"/>
      <c r="D3" s="21"/>
      <c r="E3" s="21"/>
      <c r="F3" s="21"/>
      <c r="G3" s="21"/>
      <c r="H3" s="21"/>
      <c r="I3" s="21"/>
      <c r="J3" s="21"/>
    </row>
    <row r="5" spans="1:10" ht="45" customHeight="1">
      <c r="B5" s="1150" t="s">
        <v>439</v>
      </c>
      <c r="C5" s="1150"/>
      <c r="D5" s="1150"/>
      <c r="E5" s="1150"/>
      <c r="F5" s="1150"/>
      <c r="G5" s="1150"/>
      <c r="H5" s="1150"/>
      <c r="I5" s="1150"/>
      <c r="J5" s="1150"/>
    </row>
    <row r="6" spans="1:10" ht="40" customHeight="1">
      <c r="B6" s="1149" t="s">
        <v>440</v>
      </c>
      <c r="C6" s="1149"/>
      <c r="D6" s="1149"/>
      <c r="E6" s="1149"/>
      <c r="F6" s="1149"/>
      <c r="G6" s="1149"/>
      <c r="H6" s="1149"/>
      <c r="I6" s="1149"/>
      <c r="J6" s="1149"/>
    </row>
    <row r="7" spans="1:10" ht="30.5" customHeight="1">
      <c r="B7" s="1149" t="s">
        <v>382</v>
      </c>
      <c r="C7" s="1149"/>
      <c r="D7" s="1149"/>
      <c r="E7" s="1149"/>
      <c r="F7" s="1149"/>
      <c r="G7" s="1149"/>
      <c r="H7" s="1149"/>
      <c r="I7" s="1149"/>
      <c r="J7" s="1149"/>
    </row>
    <row r="8" spans="1:10" ht="30" customHeight="1">
      <c r="B8" s="1150" t="s">
        <v>441</v>
      </c>
      <c r="C8" s="1150"/>
      <c r="D8" s="1150"/>
      <c r="E8" s="1150"/>
      <c r="F8" s="1150"/>
      <c r="G8" s="1150"/>
      <c r="H8" s="1150"/>
      <c r="I8" s="1150"/>
      <c r="J8" s="1150"/>
    </row>
    <row r="9" spans="1:10">
      <c r="B9" s="1012"/>
    </row>
    <row r="10" spans="1:10">
      <c r="B10" s="1012"/>
    </row>
    <row r="11" spans="1:10">
      <c r="B11" s="1012"/>
    </row>
    <row r="12" spans="1:10">
      <c r="B12" s="1012"/>
    </row>
    <row r="13" spans="1:10">
      <c r="B13" s="1012"/>
    </row>
    <row r="14" spans="1:10">
      <c r="B14" s="1012"/>
    </row>
    <row r="15" spans="1:10">
      <c r="B15" s="1012"/>
    </row>
    <row r="16" spans="1:10">
      <c r="B16" s="1012"/>
    </row>
    <row r="17" spans="2:2">
      <c r="B17" s="1012"/>
    </row>
    <row r="18" spans="2:2">
      <c r="B18" s="1012"/>
    </row>
    <row r="19" spans="2:2">
      <c r="B19" s="1012"/>
    </row>
    <row r="20" spans="2:2">
      <c r="B20" s="1012"/>
    </row>
    <row r="21" spans="2:2">
      <c r="B21" s="1012"/>
    </row>
    <row r="22" spans="2:2">
      <c r="B22" s="1012"/>
    </row>
    <row r="23" spans="2:2">
      <c r="B23" s="1012"/>
    </row>
    <row r="24" spans="2:2">
      <c r="B24" s="1012"/>
    </row>
    <row r="25" spans="2:2">
      <c r="B25" s="50"/>
    </row>
    <row r="26" spans="2:2">
      <c r="B26" s="50"/>
    </row>
    <row r="27" spans="2:2">
      <c r="B27" s="50"/>
    </row>
    <row r="28" spans="2:2">
      <c r="B28" s="50"/>
    </row>
    <row r="29" spans="2:2">
      <c r="B29" s="50"/>
    </row>
    <row r="30" spans="2:2">
      <c r="B30" s="50"/>
    </row>
    <row r="31" spans="2:2">
      <c r="B31" s="50"/>
    </row>
    <row r="32" spans="2:2">
      <c r="B32" s="50"/>
    </row>
    <row r="33" spans="2:2">
      <c r="B33" s="50"/>
    </row>
    <row r="34" spans="2:2">
      <c r="B34" s="50"/>
    </row>
    <row r="35" spans="2:2">
      <c r="B35" s="50"/>
    </row>
    <row r="36" spans="2:2">
      <c r="B36" s="50"/>
    </row>
    <row r="37" spans="2:2">
      <c r="B37" s="50"/>
    </row>
    <row r="38" spans="2:2">
      <c r="B38" s="50"/>
    </row>
    <row r="39" spans="2:2">
      <c r="B39" s="50"/>
    </row>
    <row r="40" spans="2:2">
      <c r="B40" s="50"/>
    </row>
    <row r="41" spans="2:2">
      <c r="B41" s="50"/>
    </row>
    <row r="42" spans="2:2">
      <c r="B42" s="50"/>
    </row>
    <row r="43" spans="2:2">
      <c r="B43" s="50"/>
    </row>
    <row r="44" spans="2:2">
      <c r="B44" s="50"/>
    </row>
    <row r="45" spans="2:2">
      <c r="B45" s="50"/>
    </row>
    <row r="46" spans="2:2">
      <c r="B46" s="50"/>
    </row>
    <row r="47" spans="2:2">
      <c r="B47" s="50"/>
    </row>
    <row r="48" spans="2:2">
      <c r="B48" s="50"/>
    </row>
    <row r="49" spans="2:2">
      <c r="B49" s="50"/>
    </row>
    <row r="50" spans="2:2">
      <c r="B50" s="50"/>
    </row>
    <row r="51" spans="2:2">
      <c r="B51" s="50"/>
    </row>
    <row r="52" spans="2:2">
      <c r="B52" s="50"/>
    </row>
    <row r="53" spans="2:2">
      <c r="B53" s="50"/>
    </row>
    <row r="54" spans="2:2">
      <c r="B54" s="50"/>
    </row>
    <row r="55" spans="2:2">
      <c r="B55" s="50"/>
    </row>
    <row r="56" spans="2:2">
      <c r="B56" s="50"/>
    </row>
    <row r="57" spans="2:2">
      <c r="B57" s="50"/>
    </row>
    <row r="58" spans="2:2">
      <c r="B58" s="50"/>
    </row>
    <row r="59" spans="2:2">
      <c r="B59" s="50"/>
    </row>
    <row r="60" spans="2:2">
      <c r="B60" s="50"/>
    </row>
    <row r="61" spans="2:2">
      <c r="B61" s="50"/>
    </row>
    <row r="62" spans="2:2">
      <c r="B62" s="50"/>
    </row>
    <row r="63" spans="2:2">
      <c r="B63" s="50"/>
    </row>
    <row r="64" spans="2:2">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sheetData>
  <mergeCells count="4">
    <mergeCell ref="B7:J7"/>
    <mergeCell ref="B8:J8"/>
    <mergeCell ref="B6:J6"/>
    <mergeCell ref="B5:J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79998168889431442"/>
    <outlinePr summaryBelow="0"/>
    <pageSetUpPr fitToPage="1"/>
  </sheetPr>
  <dimension ref="A1:J28"/>
  <sheetViews>
    <sheetView showGridLines="0" zoomScaleNormal="100" workbookViewId="0">
      <selection activeCell="C7" sqref="C7:E7"/>
    </sheetView>
  </sheetViews>
  <sheetFormatPr baseColWidth="10" defaultColWidth="11.26953125" defaultRowHeight="14.5"/>
  <cols>
    <col min="1" max="1" customWidth="true" style="50" width="2.54296875" collapsed="false"/>
    <col min="2" max="2" customWidth="true" style="350" width="115.54296875" collapsed="false"/>
    <col min="3" max="5" customWidth="true" style="3" width="17.54296875" collapsed="false"/>
    <col min="6" max="16384" style="3" width="11.26953125" collapsed="false"/>
  </cols>
  <sheetData>
    <row r="1" spans="1:10" s="19" customFormat="1" ht="49.5" customHeight="1">
      <c r="C1" s="238"/>
      <c r="D1" s="238"/>
      <c r="E1" s="238"/>
      <c r="F1" s="238"/>
      <c r="G1" s="238" t="s">
        <v>5</v>
      </c>
      <c r="H1" s="238"/>
      <c r="I1" s="238"/>
      <c r="J1" s="238"/>
    </row>
    <row r="2" spans="1:10" s="116" customFormat="1" ht="56.15" customHeight="1">
      <c r="B2" s="700" t="s">
        <v>140</v>
      </c>
    </row>
    <row r="3" spans="1:10">
      <c r="A3" s="3"/>
      <c r="B3" s="701"/>
    </row>
    <row r="4" spans="1:10" ht="3" customHeight="1">
      <c r="B4" s="702"/>
      <c r="C4" s="703"/>
      <c r="D4" s="703"/>
      <c r="E4" s="703"/>
    </row>
    <row r="5" spans="1:10" s="85" customFormat="1" ht="18" customHeight="1">
      <c r="A5" s="50"/>
      <c r="B5" s="699"/>
      <c r="C5" s="1091">
        <v>2023</v>
      </c>
      <c r="D5" s="1091" t="s">
        <v>410</v>
      </c>
      <c r="E5" s="1091" t="s">
        <v>146</v>
      </c>
    </row>
    <row r="6" spans="1:10" s="85" customFormat="1" ht="18" customHeight="1" thickBot="1">
      <c r="A6" s="50"/>
      <c r="B6" s="346" t="s">
        <v>126</v>
      </c>
      <c r="C6" s="1092"/>
      <c r="D6" s="1092"/>
      <c r="E6" s="1092"/>
    </row>
    <row r="7" spans="1:10" s="85" customFormat="1" ht="18.5">
      <c r="A7" s="50"/>
      <c r="B7" s="544" t="s">
        <v>76</v>
      </c>
      <c r="C7" s="545">
        <v>10113.2071319646</v>
      </c>
      <c r="D7" s="704">
        <v>6552.7643616765608</v>
      </c>
      <c r="E7" s="546">
        <f>+((C7-D7)/D7)*100</f>
        <v>54.33497336041976</v>
      </c>
    </row>
    <row r="8" spans="1:10" s="85" customFormat="1" ht="18.649999999999999" customHeight="1">
      <c r="A8" s="50"/>
      <c r="B8" s="348" t="s">
        <v>127</v>
      </c>
      <c r="C8" s="705">
        <v>163.31023722</v>
      </c>
      <c r="D8" s="86">
        <v>163.28815689999999</v>
      </c>
      <c r="E8" s="87">
        <f t="shared" ref="E8:E26" si="0">+((C8-D8)/D8)*100</f>
        <v>1.3522303404733212E-2</v>
      </c>
    </row>
    <row r="9" spans="1:10" s="85" customFormat="1" ht="18.649999999999999" customHeight="1">
      <c r="A9" s="50"/>
      <c r="B9" s="348" t="s">
        <v>128</v>
      </c>
      <c r="C9" s="705">
        <v>280.67511396625798</v>
      </c>
      <c r="D9" s="86">
        <v>222.02561545228201</v>
      </c>
      <c r="E9" s="87">
        <f t="shared" si="0"/>
        <v>26.415645057216825</v>
      </c>
    </row>
    <row r="10" spans="1:10" s="85" customFormat="1" ht="18.649999999999999" customHeight="1">
      <c r="A10" s="50"/>
      <c r="B10" s="348" t="s">
        <v>77</v>
      </c>
      <c r="C10" s="705">
        <v>3657.5974860617202</v>
      </c>
      <c r="D10" s="86">
        <v>3854.5245248900001</v>
      </c>
      <c r="E10" s="189">
        <f t="shared" si="0"/>
        <v>-5.1089839371018062</v>
      </c>
      <c r="F10" s="189"/>
    </row>
    <row r="11" spans="1:10" s="85" customFormat="1" ht="18.649999999999999" customHeight="1">
      <c r="A11" s="50"/>
      <c r="B11" s="348" t="s">
        <v>129</v>
      </c>
      <c r="C11" s="705">
        <v>235.36627233981272</v>
      </c>
      <c r="D11" s="86">
        <v>328.31077216339588</v>
      </c>
      <c r="E11" s="189">
        <f t="shared" si="0"/>
        <v>-28.309914783218236</v>
      </c>
      <c r="F11" s="189"/>
    </row>
    <row r="12" spans="1:10" s="85" customFormat="1" ht="18.649999999999999" customHeight="1">
      <c r="A12" s="50"/>
      <c r="B12" s="348" t="s">
        <v>130</v>
      </c>
      <c r="C12" s="705">
        <v>1118.20986339</v>
      </c>
      <c r="D12" s="86">
        <v>934.67947240925025</v>
      </c>
      <c r="E12" s="87">
        <f t="shared" si="0"/>
        <v>19.635650123745396</v>
      </c>
    </row>
    <row r="13" spans="1:10" s="85" customFormat="1" ht="18.649999999999999" customHeight="1">
      <c r="A13" s="50"/>
      <c r="B13" s="547" t="s">
        <v>131</v>
      </c>
      <c r="C13" s="706">
        <v>-1336.887770110892</v>
      </c>
      <c r="D13" s="548">
        <v>-962.50062922548796</v>
      </c>
      <c r="E13" s="549">
        <f t="shared" si="0"/>
        <v>38.897339858018441</v>
      </c>
    </row>
    <row r="14" spans="1:10" s="85" customFormat="1" ht="18.5">
      <c r="A14" s="50"/>
      <c r="B14" s="550" t="s">
        <v>79</v>
      </c>
      <c r="C14" s="707">
        <v>14231.478334831498</v>
      </c>
      <c r="D14" s="708">
        <v>11093.092274266</v>
      </c>
      <c r="E14" s="551">
        <f t="shared" si="0"/>
        <v>28.291354502170634</v>
      </c>
    </row>
    <row r="15" spans="1:10" s="85" customFormat="1" ht="18.649999999999999" customHeight="1">
      <c r="A15" s="50"/>
      <c r="B15" s="348" t="s">
        <v>80</v>
      </c>
      <c r="C15" s="705">
        <v>-5812.4799536494911</v>
      </c>
      <c r="D15" s="86">
        <v>-5524.6148065713624</v>
      </c>
      <c r="E15" s="87">
        <f t="shared" si="0"/>
        <v>5.2105921798515595</v>
      </c>
    </row>
    <row r="16" spans="1:10" s="85" customFormat="1" ht="18.5">
      <c r="A16" s="50"/>
      <c r="B16" s="547" t="s">
        <v>132</v>
      </c>
      <c r="C16" s="706">
        <v>-9.08</v>
      </c>
      <c r="D16" s="548">
        <v>-49.732999999999997</v>
      </c>
      <c r="E16" s="552">
        <f t="shared" si="0"/>
        <v>-81.742504976574921</v>
      </c>
    </row>
    <row r="17" spans="1:8" s="85" customFormat="1" ht="18.5">
      <c r="A17" s="50"/>
      <c r="B17" s="550" t="s">
        <v>81</v>
      </c>
      <c r="C17" s="707">
        <v>8409.9183811820076</v>
      </c>
      <c r="D17" s="708">
        <v>5518.7444676946379</v>
      </c>
      <c r="E17" s="551">
        <f t="shared" si="0"/>
        <v>52.38825479982966</v>
      </c>
    </row>
    <row r="18" spans="1:8" s="85" customFormat="1" ht="18.5">
      <c r="A18" s="50"/>
      <c r="B18" s="550" t="s">
        <v>82</v>
      </c>
      <c r="C18" s="707">
        <v>8418.9983811820075</v>
      </c>
      <c r="D18" s="708">
        <v>5568.4774676946381</v>
      </c>
      <c r="E18" s="551">
        <f t="shared" si="0"/>
        <v>51.190310637415429</v>
      </c>
    </row>
    <row r="19" spans="1:8" s="85" customFormat="1" ht="18.5">
      <c r="A19" s="50"/>
      <c r="B19" s="348" t="s">
        <v>133</v>
      </c>
      <c r="C19" s="705">
        <v>-1097.39022935</v>
      </c>
      <c r="D19" s="86">
        <v>-982.20295236000004</v>
      </c>
      <c r="E19" s="87">
        <f t="shared" si="0"/>
        <v>11.727441534688159</v>
      </c>
    </row>
    <row r="20" spans="1:8" s="85" customFormat="1" ht="18.5">
      <c r="A20" s="50"/>
      <c r="B20" s="348" t="s">
        <v>134</v>
      </c>
      <c r="C20" s="705">
        <v>-247.55068282995722</v>
      </c>
      <c r="D20" s="86">
        <v>-129.51754522060835</v>
      </c>
      <c r="E20" s="87">
        <f t="shared" si="0"/>
        <v>91.132932922950332</v>
      </c>
    </row>
    <row r="21" spans="1:8" s="85" customFormat="1" ht="18.5">
      <c r="A21" s="50"/>
      <c r="B21" s="547" t="s">
        <v>135</v>
      </c>
      <c r="C21" s="706">
        <v>-140.68513717770017</v>
      </c>
      <c r="D21" s="548">
        <v>-87.225893307889805</v>
      </c>
      <c r="E21" s="553">
        <f t="shared" si="0"/>
        <v>61.288273289572423</v>
      </c>
    </row>
    <row r="22" spans="1:8" s="85" customFormat="1" ht="18.5">
      <c r="A22" s="50"/>
      <c r="B22" s="550" t="s">
        <v>136</v>
      </c>
      <c r="C22" s="707">
        <v>6924.2923318243502</v>
      </c>
      <c r="D22" s="708">
        <v>4319.7980768061398</v>
      </c>
      <c r="E22" s="551">
        <f t="shared" si="0"/>
        <v>60.292037005207746</v>
      </c>
    </row>
    <row r="23" spans="1:8" s="85" customFormat="1" ht="18.5">
      <c r="A23" s="50"/>
      <c r="B23" s="348" t="s">
        <v>137</v>
      </c>
      <c r="C23" s="705">
        <v>-2108.3039331547402</v>
      </c>
      <c r="D23" s="86">
        <v>-1188.94272841366</v>
      </c>
      <c r="E23" s="88">
        <f t="shared" si="0"/>
        <v>77.325945377346528</v>
      </c>
    </row>
    <row r="24" spans="1:8" s="85" customFormat="1" ht="18.649999999999999" customHeight="1">
      <c r="A24" s="50"/>
      <c r="B24" s="353" t="s">
        <v>138</v>
      </c>
      <c r="C24" s="709">
        <v>4815.9883986696095</v>
      </c>
      <c r="D24" s="709">
        <v>3130.8553483924802</v>
      </c>
      <c r="E24" s="354">
        <f t="shared" si="0"/>
        <v>53.823408070971766</v>
      </c>
    </row>
    <row r="25" spans="1:8" s="85" customFormat="1" ht="18.5">
      <c r="A25" s="50"/>
      <c r="B25" s="348" t="s">
        <v>139</v>
      </c>
      <c r="C25" s="705">
        <v>-8.482450496032834E-2</v>
      </c>
      <c r="D25" s="86">
        <v>2.1535617311596869</v>
      </c>
      <c r="E25" s="89">
        <f t="shared" si="0"/>
        <v>-103.93880071943194</v>
      </c>
    </row>
    <row r="26" spans="1:8" s="85" customFormat="1" ht="18.649999999999999" customHeight="1">
      <c r="A26" s="50"/>
      <c r="B26" s="353" t="s">
        <v>83</v>
      </c>
      <c r="C26" s="709">
        <v>4816.0732231745706</v>
      </c>
      <c r="D26" s="709">
        <v>3128.7017866613205</v>
      </c>
      <c r="E26" s="354">
        <f t="shared" si="0"/>
        <v>53.931999646213228</v>
      </c>
    </row>
    <row r="27" spans="1:8">
      <c r="B27" s="349"/>
      <c r="C27" s="55"/>
      <c r="D27" s="55"/>
      <c r="E27" s="55"/>
      <c r="F27" s="55"/>
      <c r="G27" s="55"/>
      <c r="H27" s="55"/>
    </row>
    <row r="28" spans="1:8" ht="18.649999999999999" customHeight="1">
      <c r="B28" s="1093" t="s">
        <v>424</v>
      </c>
      <c r="C28" s="1093"/>
      <c r="D28" s="1093"/>
      <c r="E28" s="1093"/>
      <c r="F28" s="361"/>
      <c r="G28" s="55"/>
      <c r="H28" s="55"/>
    </row>
  </sheetData>
  <mergeCells count="4">
    <mergeCell ref="E5:E6"/>
    <mergeCell ref="C5:C6"/>
    <mergeCell ref="D5:D6"/>
    <mergeCell ref="B28:E28"/>
  </mergeCells>
  <phoneticPr fontId="104" type="noConversion"/>
  <printOptions horizontalCentered="1"/>
  <pageMargins left="0.19685039370078741" right="0.19685039370078741" top="0.39370078740157483" bottom="0.39370078740157483" header="0" footer="0"/>
  <pageSetup paperSize="9" scale="7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FB45-4B35-4492-AEF8-DC3C5577D1A6}">
  <sheetPr>
    <tabColor theme="8" tint="0.79998168889431442"/>
    <outlinePr summaryBelow="0"/>
    <pageSetUpPr fitToPage="1"/>
  </sheetPr>
  <dimension ref="A1:N36"/>
  <sheetViews>
    <sheetView showGridLines="0" topLeftCell="B1" zoomScaleNormal="100" workbookViewId="0">
      <selection activeCell="B28" sqref="B28"/>
    </sheetView>
  </sheetViews>
  <sheetFormatPr baseColWidth="10" defaultColWidth="11.26953125" defaultRowHeight="14.5"/>
  <cols>
    <col min="1" max="1" customWidth="true" style="50" width="2.54296875" collapsed="false"/>
    <col min="2" max="2" customWidth="true" style="3" width="115.54296875" collapsed="false"/>
    <col min="3" max="10" customWidth="true" style="3" width="17.54296875" collapsed="false"/>
    <col min="11" max="11" customWidth="true" style="3" width="1.7265625" collapsed="false"/>
    <col min="12" max="13" customWidth="true" style="3" width="17.54296875" collapsed="false"/>
    <col min="14" max="16384" style="3" width="11.26953125" collapsed="false"/>
  </cols>
  <sheetData>
    <row r="1" spans="1:14" s="19" customFormat="1" ht="49.5" customHeight="1">
      <c r="C1" s="238"/>
      <c r="D1" s="238"/>
      <c r="E1" s="238"/>
      <c r="F1" s="238"/>
      <c r="G1" s="238"/>
      <c r="H1" s="238" t="s">
        <v>5</v>
      </c>
      <c r="I1" s="238"/>
      <c r="J1" s="238"/>
      <c r="K1" s="238"/>
    </row>
    <row r="2" spans="1:14" s="116" customFormat="1" ht="56.15" customHeight="1">
      <c r="A2" s="83"/>
      <c r="B2" s="335" t="s">
        <v>141</v>
      </c>
      <c r="C2" s="893"/>
    </row>
    <row r="3" spans="1:14" s="13" customFormat="1">
      <c r="A3" s="3"/>
      <c r="B3" s="15"/>
      <c r="C3" s="15"/>
      <c r="K3" s="508"/>
    </row>
    <row r="4" spans="1:14" ht="3" customHeight="1">
      <c r="B4" s="362"/>
      <c r="C4" s="362"/>
      <c r="D4" s="362"/>
      <c r="E4" s="362"/>
      <c r="F4" s="362"/>
      <c r="G4" s="362"/>
      <c r="H4" s="362"/>
      <c r="I4" s="362"/>
      <c r="J4" s="362"/>
      <c r="K4" s="509"/>
      <c r="L4" s="362"/>
      <c r="M4" s="362"/>
    </row>
    <row r="5" spans="1:14" s="85" customFormat="1" ht="18" customHeight="1">
      <c r="A5" s="50"/>
      <c r="B5" s="84"/>
      <c r="C5" s="1091" t="s">
        <v>407</v>
      </c>
      <c r="D5" s="1091" t="s">
        <v>70</v>
      </c>
      <c r="E5" s="1091" t="s">
        <v>34</v>
      </c>
      <c r="F5" s="1091" t="s">
        <v>71</v>
      </c>
      <c r="G5" s="1091" t="s">
        <v>72</v>
      </c>
      <c r="H5" s="1091" t="s">
        <v>73</v>
      </c>
      <c r="I5" s="1091" t="s">
        <v>74</v>
      </c>
      <c r="J5" s="1091" t="s">
        <v>75</v>
      </c>
      <c r="K5" s="510"/>
      <c r="L5" s="1091" t="s">
        <v>408</v>
      </c>
      <c r="M5" s="1091" t="s">
        <v>409</v>
      </c>
    </row>
    <row r="6" spans="1:14" ht="18" customHeight="1" thickBot="1">
      <c r="B6" s="346" t="s">
        <v>126</v>
      </c>
      <c r="C6" s="1092"/>
      <c r="D6" s="1092"/>
      <c r="E6" s="1092"/>
      <c r="F6" s="1092"/>
      <c r="G6" s="1092"/>
      <c r="H6" s="1092"/>
      <c r="I6" s="1092"/>
      <c r="J6" s="1092"/>
      <c r="K6" s="511"/>
      <c r="L6" s="1092"/>
      <c r="M6" s="1092"/>
      <c r="N6" s="50"/>
    </row>
    <row r="7" spans="1:14" ht="18.5">
      <c r="B7" s="363" t="s">
        <v>76</v>
      </c>
      <c r="C7" s="364">
        <v>2749.3115730757695</v>
      </c>
      <c r="D7" s="365">
        <v>2739.7106086348704</v>
      </c>
      <c r="E7" s="365">
        <v>2441.8140453246697</v>
      </c>
      <c r="F7" s="365">
        <v>2182.3709049292902</v>
      </c>
      <c r="G7" s="365">
        <v>1970.4120154311909</v>
      </c>
      <c r="H7" s="365">
        <v>1603.0696580072199</v>
      </c>
      <c r="I7" s="365">
        <v>1519.9443485757499</v>
      </c>
      <c r="J7" s="365">
        <v>1459.3383396624001</v>
      </c>
      <c r="K7" s="512"/>
      <c r="L7" s="366">
        <f>+((C7-G7)/G7)*100</f>
        <v>39.529781159709884</v>
      </c>
      <c r="M7" s="366">
        <f>+((C7-D7)/D7)*100</f>
        <v>0.35043717430006432</v>
      </c>
      <c r="N7" s="50"/>
    </row>
    <row r="8" spans="1:14" ht="18.5">
      <c r="B8" s="347" t="s">
        <v>127</v>
      </c>
      <c r="C8" s="103">
        <v>18.055657039999993</v>
      </c>
      <c r="D8" s="104">
        <v>0.45787236000003761</v>
      </c>
      <c r="E8" s="104">
        <v>77.182485930000084</v>
      </c>
      <c r="F8" s="104">
        <v>67.614221889999897</v>
      </c>
      <c r="G8" s="104">
        <v>31.571291419999994</v>
      </c>
      <c r="H8" s="104">
        <v>0.29276675000000979</v>
      </c>
      <c r="I8" s="104">
        <v>130.43743357999995</v>
      </c>
      <c r="J8" s="104">
        <v>0.98666515000005994</v>
      </c>
      <c r="K8" s="513"/>
      <c r="L8" s="105">
        <f t="shared" ref="L8:L26" si="0">+((C8-G8)/G8)*100</f>
        <v>-42.809887629234026</v>
      </c>
      <c r="M8" s="895">
        <f t="shared" ref="M8:M26" si="1">+((C8-D8)/D8)*100</f>
        <v>3843.3821775130755</v>
      </c>
      <c r="N8" s="50"/>
    </row>
    <row r="9" spans="1:14" ht="18.649999999999999" customHeight="1">
      <c r="B9" s="348" t="s">
        <v>128</v>
      </c>
      <c r="C9" s="106">
        <v>35.086348001392992</v>
      </c>
      <c r="D9" s="107">
        <v>100.53728257294601</v>
      </c>
      <c r="E9" s="107">
        <v>65.893144445007493</v>
      </c>
      <c r="F9" s="107">
        <v>79.158338946911513</v>
      </c>
      <c r="G9" s="107">
        <v>30.281890129603998</v>
      </c>
      <c r="H9" s="107">
        <v>80.572278809037016</v>
      </c>
      <c r="I9" s="107">
        <v>60.059856892121303</v>
      </c>
      <c r="J9" s="107">
        <v>51.111589621519698</v>
      </c>
      <c r="K9" s="514"/>
      <c r="L9" s="108">
        <f t="shared" si="0"/>
        <v>15.865779352696643</v>
      </c>
      <c r="M9" s="108">
        <f t="shared" si="1"/>
        <v>-65.101157398067059</v>
      </c>
      <c r="N9" s="50"/>
    </row>
    <row r="10" spans="1:14" ht="18.5">
      <c r="B10" s="348" t="s">
        <v>77</v>
      </c>
      <c r="C10" s="106">
        <v>916.83484193272</v>
      </c>
      <c r="D10" s="107">
        <v>894.67511341861007</v>
      </c>
      <c r="E10" s="107">
        <v>908.72639806038899</v>
      </c>
      <c r="F10" s="107">
        <v>937.36113265000108</v>
      </c>
      <c r="G10" s="107">
        <v>958.85923623999997</v>
      </c>
      <c r="H10" s="107">
        <v>967.66984846999981</v>
      </c>
      <c r="I10" s="107">
        <v>991.90104069000017</v>
      </c>
      <c r="J10" s="107">
        <v>936.09439949</v>
      </c>
      <c r="K10" s="514"/>
      <c r="L10" s="108">
        <f t="shared" si="0"/>
        <v>-4.3827490750437308</v>
      </c>
      <c r="M10" s="108">
        <f t="shared" si="1"/>
        <v>2.4768464196389917</v>
      </c>
      <c r="N10" s="50"/>
    </row>
    <row r="11" spans="1:14" ht="18.5">
      <c r="B11" s="348" t="s">
        <v>129</v>
      </c>
      <c r="C11" s="106">
        <v>20.841182753447093</v>
      </c>
      <c r="D11" s="107">
        <v>71.629263429576653</v>
      </c>
      <c r="E11" s="107">
        <v>61.323335656795479</v>
      </c>
      <c r="F11" s="107">
        <v>81.572490499993492</v>
      </c>
      <c r="G11" s="107">
        <v>10.520536886452581</v>
      </c>
      <c r="H11" s="107">
        <v>73.332315835374004</v>
      </c>
      <c r="I11" s="107">
        <v>102.21476879156376</v>
      </c>
      <c r="J11" s="107">
        <v>142.24315065000556</v>
      </c>
      <c r="K11" s="514"/>
      <c r="L11" s="108">
        <f t="shared" si="0"/>
        <v>98.099992218881241</v>
      </c>
      <c r="M11" s="108">
        <f t="shared" si="1"/>
        <v>-70.904094561941989</v>
      </c>
      <c r="N11" s="50"/>
    </row>
    <row r="12" spans="1:14" ht="18.5">
      <c r="B12" s="348" t="s">
        <v>130</v>
      </c>
      <c r="C12" s="106">
        <v>320.67322706000039</v>
      </c>
      <c r="D12" s="107">
        <v>296.9536861299996</v>
      </c>
      <c r="E12" s="107">
        <v>256.6948671699991</v>
      </c>
      <c r="F12" s="107">
        <v>243.88808303000096</v>
      </c>
      <c r="G12" s="107">
        <v>276.66115743105019</v>
      </c>
      <c r="H12" s="107">
        <v>235.70300521939697</v>
      </c>
      <c r="I12" s="107">
        <v>213.53961394539806</v>
      </c>
      <c r="J12" s="107">
        <v>208.77569581340498</v>
      </c>
      <c r="K12" s="514"/>
      <c r="L12" s="108">
        <f t="shared" si="0"/>
        <v>15.908293754579169</v>
      </c>
      <c r="M12" s="108">
        <f t="shared" si="1"/>
        <v>7.9876229991019247</v>
      </c>
      <c r="N12" s="50"/>
    </row>
    <row r="13" spans="1:14" ht="18.5">
      <c r="B13" s="255" t="s">
        <v>131</v>
      </c>
      <c r="C13" s="109">
        <v>-518.59072699412991</v>
      </c>
      <c r="D13" s="110">
        <v>-88.175553770125035</v>
      </c>
      <c r="E13" s="110">
        <v>-239.49215006717969</v>
      </c>
      <c r="F13" s="110">
        <v>-490.62933927945721</v>
      </c>
      <c r="G13" s="110">
        <v>-476.91859584320696</v>
      </c>
      <c r="H13" s="110">
        <v>-89.086032229886968</v>
      </c>
      <c r="I13" s="110">
        <v>-255.76020937015372</v>
      </c>
      <c r="J13" s="110">
        <v>-140.73579178224026</v>
      </c>
      <c r="K13" s="515"/>
      <c r="L13" s="111">
        <f t="shared" si="0"/>
        <v>8.7377870173515291</v>
      </c>
      <c r="M13" s="896">
        <f t="shared" si="1"/>
        <v>488.13435790389656</v>
      </c>
      <c r="N13" s="50"/>
    </row>
    <row r="14" spans="1:14" ht="18.5">
      <c r="B14" s="367" t="s">
        <v>79</v>
      </c>
      <c r="C14" s="368">
        <v>3542.2121028691995</v>
      </c>
      <c r="D14" s="369">
        <v>4015.7882727758783</v>
      </c>
      <c r="E14" s="369">
        <v>3572.1421265196809</v>
      </c>
      <c r="F14" s="369">
        <v>3101.3358326667399</v>
      </c>
      <c r="G14" s="369">
        <v>2801.3875316950903</v>
      </c>
      <c r="H14" s="369">
        <v>2871.5538408611405</v>
      </c>
      <c r="I14" s="369">
        <v>2762.3368531046799</v>
      </c>
      <c r="J14" s="369">
        <v>2657.8140486050902</v>
      </c>
      <c r="K14" s="516"/>
      <c r="L14" s="370">
        <f t="shared" si="0"/>
        <v>26.444915699537081</v>
      </c>
      <c r="M14" s="370">
        <f t="shared" si="1"/>
        <v>-11.79285703674122</v>
      </c>
      <c r="N14" s="50"/>
    </row>
    <row r="15" spans="1:14" ht="18.649999999999999" customHeight="1">
      <c r="B15" s="347" t="s">
        <v>80</v>
      </c>
      <c r="C15" s="103">
        <v>-1447.3131136948132</v>
      </c>
      <c r="D15" s="112">
        <v>-1471.054433911914</v>
      </c>
      <c r="E15" s="112">
        <v>-1454.5880349631229</v>
      </c>
      <c r="F15" s="112">
        <v>-1439.524371079641</v>
      </c>
      <c r="G15" s="112">
        <v>-1376.0804766679098</v>
      </c>
      <c r="H15" s="112">
        <v>-1375.061182698222</v>
      </c>
      <c r="I15" s="112">
        <v>-1367.3560409337226</v>
      </c>
      <c r="J15" s="112">
        <v>-1406.1171062715082</v>
      </c>
      <c r="K15" s="513"/>
      <c r="L15" s="105">
        <f t="shared" si="0"/>
        <v>5.1764877298011385</v>
      </c>
      <c r="M15" s="105">
        <f t="shared" si="1"/>
        <v>-1.6138981447454996</v>
      </c>
      <c r="N15" s="50"/>
    </row>
    <row r="16" spans="1:14" ht="18.5">
      <c r="B16" s="255" t="s">
        <v>132</v>
      </c>
      <c r="C16" s="989">
        <v>0</v>
      </c>
      <c r="D16" s="110">
        <v>-3.76</v>
      </c>
      <c r="E16" s="110">
        <v>-2.88</v>
      </c>
      <c r="F16" s="110">
        <v>-2.44</v>
      </c>
      <c r="G16" s="110">
        <v>-15.12</v>
      </c>
      <c r="H16" s="110">
        <v>-11.257999999999999</v>
      </c>
      <c r="I16" s="110">
        <v>-15.726000000000001</v>
      </c>
      <c r="J16" s="110">
        <v>-7.6289999999999996</v>
      </c>
      <c r="K16" s="515"/>
      <c r="L16" s="896">
        <f t="shared" si="0"/>
        <v>-100</v>
      </c>
      <c r="M16" s="896">
        <f t="shared" si="1"/>
        <v>-100</v>
      </c>
      <c r="N16" s="50"/>
    </row>
    <row r="17" spans="2:14" ht="18.5">
      <c r="B17" s="367" t="s">
        <v>81</v>
      </c>
      <c r="C17" s="368">
        <v>2094.8989891743863</v>
      </c>
      <c r="D17" s="369">
        <v>2540.9738388639644</v>
      </c>
      <c r="E17" s="369">
        <v>2114.6740915565579</v>
      </c>
      <c r="F17" s="369">
        <v>1659.3714615870988</v>
      </c>
      <c r="G17" s="369">
        <v>1410.1870550271803</v>
      </c>
      <c r="H17" s="369">
        <v>1485.2346581629188</v>
      </c>
      <c r="I17" s="369">
        <v>1379.2548121709572</v>
      </c>
      <c r="J17" s="369">
        <v>1244.0679423335819</v>
      </c>
      <c r="K17" s="516"/>
      <c r="L17" s="370">
        <f t="shared" si="0"/>
        <v>48.554688663909815</v>
      </c>
      <c r="M17" s="370">
        <f t="shared" si="1"/>
        <v>-17.555271245492719</v>
      </c>
      <c r="N17" s="50"/>
    </row>
    <row r="18" spans="2:14" ht="18.649999999999999" customHeight="1">
      <c r="B18" s="367" t="s">
        <v>82</v>
      </c>
      <c r="C18" s="368">
        <v>2094.8989891743863</v>
      </c>
      <c r="D18" s="369">
        <v>2544.7338388639641</v>
      </c>
      <c r="E18" s="369">
        <v>2117.554091556558</v>
      </c>
      <c r="F18" s="369">
        <v>1661.8114615870988</v>
      </c>
      <c r="G18" s="369">
        <v>1425.3070550271802</v>
      </c>
      <c r="H18" s="369">
        <v>1496.4926581629188</v>
      </c>
      <c r="I18" s="369">
        <v>1394.9808121709573</v>
      </c>
      <c r="J18" s="369">
        <v>1251.6969423335818</v>
      </c>
      <c r="K18" s="516"/>
      <c r="L18" s="370">
        <f t="shared" si="0"/>
        <v>46.978784801878156</v>
      </c>
      <c r="M18" s="370">
        <f t="shared" si="1"/>
        <v>-17.677088378342777</v>
      </c>
      <c r="N18" s="50"/>
    </row>
    <row r="19" spans="2:14" ht="18.5">
      <c r="B19" s="347" t="s">
        <v>133</v>
      </c>
      <c r="C19" s="710">
        <v>-359.40519071</v>
      </c>
      <c r="D19" s="104">
        <v>-282.18263202999998</v>
      </c>
      <c r="E19" s="104">
        <v>-200.46788875999994</v>
      </c>
      <c r="F19" s="104">
        <v>-255.33451785</v>
      </c>
      <c r="G19" s="104">
        <v>-434.46175367999996</v>
      </c>
      <c r="H19" s="104">
        <v>-172.19533360999998</v>
      </c>
      <c r="I19" s="104">
        <v>-147.32954062000002</v>
      </c>
      <c r="J19" s="104">
        <v>-228.21632445000003</v>
      </c>
      <c r="K19" s="513"/>
      <c r="L19" s="113">
        <f t="shared" si="0"/>
        <v>-17.275758414694057</v>
      </c>
      <c r="M19" s="113">
        <f t="shared" si="1"/>
        <v>27.366162872770349</v>
      </c>
      <c r="N19" s="50"/>
    </row>
    <row r="20" spans="2:14" ht="18.5">
      <c r="B20" s="348" t="s">
        <v>134</v>
      </c>
      <c r="C20" s="711">
        <v>-52.740485539995831</v>
      </c>
      <c r="D20" s="712">
        <v>-94.549532899954826</v>
      </c>
      <c r="E20" s="712">
        <v>-75.047692370007567</v>
      </c>
      <c r="F20" s="712">
        <v>-25.212972019998997</v>
      </c>
      <c r="G20" s="712">
        <v>-6.2714095536201491</v>
      </c>
      <c r="H20" s="712">
        <v>-33.424909169989292</v>
      </c>
      <c r="I20" s="712">
        <v>-44.644532866996101</v>
      </c>
      <c r="J20" s="712">
        <v>-45.176693630002816</v>
      </c>
      <c r="K20" s="514"/>
      <c r="L20" s="848">
        <f t="shared" si="0"/>
        <v>740.96701210578044</v>
      </c>
      <c r="M20" s="108">
        <f t="shared" si="1"/>
        <v>-44.219200325609407</v>
      </c>
      <c r="N20" s="50"/>
    </row>
    <row r="21" spans="2:14" ht="18.5">
      <c r="B21" s="255" t="s">
        <v>135</v>
      </c>
      <c r="C21" s="713">
        <v>-52.594863147700202</v>
      </c>
      <c r="D21" s="714">
        <v>-24.048352129999547</v>
      </c>
      <c r="E21" s="714">
        <v>-43.845206480000634</v>
      </c>
      <c r="F21" s="714">
        <v>-20.196715419999791</v>
      </c>
      <c r="G21" s="714">
        <v>-31.688194514180068</v>
      </c>
      <c r="H21" s="714">
        <v>-19.891079664439893</v>
      </c>
      <c r="I21" s="714">
        <v>-26.401869763375842</v>
      </c>
      <c r="J21" s="714">
        <v>-9.2447493658940072</v>
      </c>
      <c r="K21" s="515"/>
      <c r="L21" s="111">
        <f t="shared" si="0"/>
        <v>65.976206451789679</v>
      </c>
      <c r="M21" s="896">
        <f t="shared" si="1"/>
        <v>118.70464497269981</v>
      </c>
      <c r="N21" s="50"/>
    </row>
    <row r="22" spans="2:14" ht="18.5">
      <c r="B22" s="367" t="s">
        <v>136</v>
      </c>
      <c r="C22" s="368">
        <v>1630.1584497766905</v>
      </c>
      <c r="D22" s="369">
        <v>2140.1933218040099</v>
      </c>
      <c r="E22" s="369">
        <v>1795.3133039465497</v>
      </c>
      <c r="F22" s="369">
        <v>1358.6272562971001</v>
      </c>
      <c r="G22" s="369">
        <v>937.76569727938022</v>
      </c>
      <c r="H22" s="369">
        <v>1259.7233357184898</v>
      </c>
      <c r="I22" s="369">
        <v>1160.8788689205851</v>
      </c>
      <c r="J22" s="369">
        <v>961.43017488768498</v>
      </c>
      <c r="K22" s="516"/>
      <c r="L22" s="370">
        <f t="shared" si="0"/>
        <v>73.834301521804534</v>
      </c>
      <c r="M22" s="370">
        <f t="shared" si="1"/>
        <v>-23.831252384125804</v>
      </c>
      <c r="N22" s="50"/>
    </row>
    <row r="23" spans="2:14" ht="18.5">
      <c r="B23" s="347" t="s">
        <v>137</v>
      </c>
      <c r="C23" s="103">
        <v>-472.91321513502021</v>
      </c>
      <c r="D23" s="112">
        <v>-617.88407393026012</v>
      </c>
      <c r="E23" s="112">
        <v>-513.87535812565295</v>
      </c>
      <c r="F23" s="112">
        <v>-503.63128596380704</v>
      </c>
      <c r="G23" s="112">
        <v>-277.769564744761</v>
      </c>
      <c r="H23" s="112">
        <v>-363.53657176823003</v>
      </c>
      <c r="I23" s="112">
        <v>-293.09758632344403</v>
      </c>
      <c r="J23" s="112">
        <v>-254.539005577225</v>
      </c>
      <c r="K23" s="513"/>
      <c r="L23" s="113">
        <f t="shared" si="0"/>
        <v>70.253791328641171</v>
      </c>
      <c r="M23" s="113">
        <f t="shared" si="1"/>
        <v>-23.462468918013027</v>
      </c>
      <c r="N23" s="50"/>
    </row>
    <row r="24" spans="2:14" ht="18.5">
      <c r="B24" s="353" t="s">
        <v>138</v>
      </c>
      <c r="C24" s="371">
        <v>1157.2452346416801</v>
      </c>
      <c r="D24" s="371">
        <v>1522.3092478737399</v>
      </c>
      <c r="E24" s="371">
        <v>1281.4379458209012</v>
      </c>
      <c r="F24" s="371">
        <v>854.99597033328894</v>
      </c>
      <c r="G24" s="371">
        <v>659.99613253461985</v>
      </c>
      <c r="H24" s="371">
        <v>896.18676395026012</v>
      </c>
      <c r="I24" s="371">
        <v>867.78128259714094</v>
      </c>
      <c r="J24" s="371">
        <v>706.89116931045908</v>
      </c>
      <c r="K24" s="517"/>
      <c r="L24" s="372">
        <f t="shared" si="0"/>
        <v>75.341214530674122</v>
      </c>
      <c r="M24" s="372">
        <f t="shared" si="1"/>
        <v>-23.980936445203685</v>
      </c>
      <c r="N24" s="50"/>
    </row>
    <row r="25" spans="2:14" ht="18.5">
      <c r="B25" s="348" t="s">
        <v>139</v>
      </c>
      <c r="C25" s="711">
        <v>0.11684661283018068</v>
      </c>
      <c r="D25" s="712">
        <v>-1.6948803310748189E-2</v>
      </c>
      <c r="E25" s="712">
        <v>7.3002324434346524E-2</v>
      </c>
      <c r="F25" s="712">
        <v>-0.25772463891410735</v>
      </c>
      <c r="G25" s="712">
        <v>0.64470012882957239</v>
      </c>
      <c r="H25" s="712">
        <v>0.27892372480011546</v>
      </c>
      <c r="I25" s="712">
        <v>0.31835992315097245</v>
      </c>
      <c r="J25" s="712">
        <v>0.91157795437902678</v>
      </c>
      <c r="K25" s="514"/>
      <c r="L25" s="108">
        <f t="shared" si="0"/>
        <v>-81.875819841650852</v>
      </c>
      <c r="M25" s="848">
        <f t="shared" si="1"/>
        <v>-789.40922074469813</v>
      </c>
      <c r="N25" s="50"/>
    </row>
    <row r="26" spans="2:14" ht="18.5">
      <c r="B26" s="353" t="s">
        <v>83</v>
      </c>
      <c r="C26" s="371">
        <v>1157.1283880288499</v>
      </c>
      <c r="D26" s="371">
        <v>1522.3261966770506</v>
      </c>
      <c r="E26" s="371">
        <v>1281.3649434964666</v>
      </c>
      <c r="F26" s="371">
        <v>855.25369497220299</v>
      </c>
      <c r="G26" s="371">
        <v>659.35143240579032</v>
      </c>
      <c r="H26" s="371">
        <v>895.90784022546006</v>
      </c>
      <c r="I26" s="371">
        <v>867.46292267398997</v>
      </c>
      <c r="J26" s="371">
        <v>705.97959135608005</v>
      </c>
      <c r="K26" s="517"/>
      <c r="L26" s="372">
        <f t="shared" si="0"/>
        <v>75.494938079805138</v>
      </c>
      <c r="M26" s="372">
        <f t="shared" si="1"/>
        <v>-23.989458333263805</v>
      </c>
      <c r="N26" s="50"/>
    </row>
    <row r="28" spans="2:14" ht="27.65" customHeight="1">
      <c r="B28" s="847"/>
      <c r="C28" s="847"/>
      <c r="D28" s="847"/>
      <c r="E28" s="847"/>
      <c r="F28" s="847"/>
      <c r="G28" s="847"/>
      <c r="H28" s="847"/>
      <c r="I28" s="847"/>
      <c r="J28" s="847"/>
      <c r="K28" s="847"/>
      <c r="L28" s="847"/>
      <c r="M28" s="847"/>
    </row>
    <row r="30" spans="2:14">
      <c r="B30" s="50"/>
      <c r="C30" s="50"/>
      <c r="D30" s="50"/>
      <c r="E30" s="50"/>
      <c r="F30" s="50"/>
      <c r="G30" s="50"/>
      <c r="H30" s="50"/>
      <c r="I30" s="50"/>
      <c r="J30" s="50"/>
      <c r="K30" s="50"/>
      <c r="L30" s="50"/>
      <c r="M30" s="50"/>
      <c r="N30" s="50"/>
    </row>
    <row r="31" spans="2:14">
      <c r="B31" s="50"/>
      <c r="C31" s="50"/>
      <c r="D31" s="50"/>
      <c r="E31" s="50"/>
      <c r="F31" s="50"/>
      <c r="G31" s="50"/>
      <c r="H31" s="50"/>
      <c r="I31" s="50"/>
      <c r="J31" s="50"/>
      <c r="K31" s="50"/>
      <c r="L31" s="50"/>
      <c r="M31" s="50"/>
      <c r="N31" s="50"/>
    </row>
    <row r="32" spans="2:14">
      <c r="B32" s="50"/>
      <c r="C32" s="50"/>
      <c r="D32" s="50"/>
      <c r="E32" s="50"/>
      <c r="F32" s="50"/>
      <c r="G32" s="50"/>
      <c r="H32" s="50"/>
      <c r="I32" s="50"/>
      <c r="J32" s="50"/>
      <c r="K32" s="50"/>
      <c r="L32" s="50"/>
      <c r="M32" s="50"/>
      <c r="N32" s="50"/>
    </row>
    <row r="33" spans="2:14">
      <c r="B33" s="50"/>
      <c r="C33" s="50"/>
      <c r="D33" s="50"/>
      <c r="E33" s="50"/>
      <c r="F33" s="50"/>
      <c r="G33" s="50"/>
      <c r="H33" s="50"/>
      <c r="I33" s="50"/>
      <c r="J33" s="50"/>
      <c r="K33" s="50"/>
      <c r="L33" s="50"/>
      <c r="M33" s="50"/>
      <c r="N33" s="50"/>
    </row>
    <row r="34" spans="2:14">
      <c r="B34" s="50"/>
      <c r="C34" s="50"/>
      <c r="D34" s="50"/>
      <c r="E34" s="50"/>
      <c r="F34" s="50"/>
      <c r="G34" s="50"/>
      <c r="H34" s="50"/>
      <c r="I34" s="50"/>
      <c r="J34" s="50"/>
      <c r="K34" s="50"/>
      <c r="L34" s="50"/>
      <c r="M34" s="50"/>
      <c r="N34" s="50"/>
    </row>
    <row r="35" spans="2:14">
      <c r="B35" s="50"/>
      <c r="C35" s="50"/>
      <c r="D35" s="50"/>
      <c r="E35" s="50"/>
      <c r="F35" s="50"/>
      <c r="G35" s="50"/>
      <c r="H35" s="50"/>
      <c r="I35" s="50"/>
      <c r="J35" s="50"/>
      <c r="K35" s="50"/>
      <c r="L35" s="50"/>
      <c r="M35" s="50"/>
      <c r="N35" s="50"/>
    </row>
    <row r="36" spans="2:14">
      <c r="B36" s="50"/>
      <c r="C36" s="50"/>
      <c r="D36" s="50"/>
      <c r="E36" s="50"/>
      <c r="F36" s="50"/>
      <c r="G36" s="50"/>
      <c r="H36" s="50"/>
      <c r="I36" s="50"/>
      <c r="J36" s="50"/>
      <c r="K36" s="50"/>
      <c r="L36" s="50"/>
      <c r="M36" s="50"/>
      <c r="N36" s="50"/>
    </row>
  </sheetData>
  <mergeCells count="10">
    <mergeCell ref="C5:C6"/>
    <mergeCell ref="D5:D6"/>
    <mergeCell ref="M5:M6"/>
    <mergeCell ref="E5:E6"/>
    <mergeCell ref="J5:J6"/>
    <mergeCell ref="L5:L6"/>
    <mergeCell ref="I5:I6"/>
    <mergeCell ref="F5:F6"/>
    <mergeCell ref="G5:G6"/>
    <mergeCell ref="H5:H6"/>
  </mergeCells>
  <phoneticPr fontId="104" type="noConversion"/>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codeName="Hoja21">
    <tabColor theme="8" tint="0.79998168889431442"/>
    <outlinePr summaryBelow="0"/>
    <pageSetUpPr fitToPage="1"/>
  </sheetPr>
  <dimension ref="A1:S16"/>
  <sheetViews>
    <sheetView showGridLines="0" zoomScaleNormal="100" workbookViewId="0">
      <selection activeCell="D15" sqref="D15"/>
    </sheetView>
  </sheetViews>
  <sheetFormatPr baseColWidth="10" defaultColWidth="11.453125" defaultRowHeight="12.5"/>
  <cols>
    <col min="1" max="1" customWidth="true" style="50" width="2.54296875" collapsed="false"/>
    <col min="2" max="2" customWidth="true" style="37" width="80.90625" collapsed="false"/>
    <col min="3" max="5" customWidth="true" style="37" width="17.54296875" collapsed="false"/>
    <col min="6" max="16384" style="37" width="11.453125" collapsed="false"/>
  </cols>
  <sheetData>
    <row r="1" spans="1:19" s="19" customFormat="1" ht="49.5" customHeight="1">
      <c r="C1" s="238"/>
      <c r="D1" s="238"/>
      <c r="E1" s="238"/>
      <c r="F1" s="238"/>
      <c r="G1" s="238" t="s">
        <v>5</v>
      </c>
      <c r="H1" s="238"/>
      <c r="I1" s="238"/>
      <c r="J1" s="238"/>
    </row>
    <row r="2" spans="1:19" s="116" customFormat="1" ht="56.15" customHeight="1">
      <c r="A2" s="83"/>
      <c r="B2" s="335" t="s">
        <v>398</v>
      </c>
    </row>
    <row r="3" spans="1:19" s="13" customFormat="1" ht="14.5">
      <c r="A3" s="3"/>
      <c r="B3" s="15"/>
    </row>
    <row r="4" spans="1:19" s="3" customFormat="1" ht="3" customHeight="1">
      <c r="A4" s="50"/>
      <c r="B4" s="362"/>
      <c r="C4" s="362"/>
      <c r="D4" s="362"/>
      <c r="E4" s="362"/>
    </row>
    <row r="5" spans="1:19" s="85" customFormat="1" ht="18" customHeight="1">
      <c r="A5" s="50"/>
      <c r="B5" s="84"/>
      <c r="C5" s="1091">
        <v>2023</v>
      </c>
      <c r="D5" s="1091" t="s">
        <v>410</v>
      </c>
      <c r="E5" s="1091" t="s">
        <v>146</v>
      </c>
    </row>
    <row r="6" spans="1:19" s="39" customFormat="1" ht="18" customHeight="1" thickBot="1">
      <c r="A6" s="50"/>
      <c r="B6" s="346" t="s">
        <v>126</v>
      </c>
      <c r="C6" s="1092"/>
      <c r="D6" s="1092"/>
      <c r="E6" s="1092"/>
      <c r="F6" s="54"/>
      <c r="G6" s="54"/>
      <c r="H6" s="38"/>
      <c r="I6" s="38"/>
      <c r="J6" s="38"/>
      <c r="K6" s="38"/>
      <c r="L6" s="38"/>
      <c r="M6" s="38"/>
      <c r="N6" s="38"/>
      <c r="O6" s="38"/>
      <c r="P6" s="38"/>
      <c r="Q6" s="38"/>
      <c r="R6" s="38"/>
      <c r="S6" s="38"/>
    </row>
    <row r="7" spans="1:19" s="39" customFormat="1" ht="18.649999999999999" customHeight="1">
      <c r="A7" s="50"/>
      <c r="B7" s="820" t="s">
        <v>143</v>
      </c>
      <c r="C7" s="821">
        <v>10113.2071319646</v>
      </c>
      <c r="D7" s="822">
        <v>6552.7643616765608</v>
      </c>
      <c r="E7" s="823">
        <f t="shared" ref="E7:E12" si="0">+((C7-D7)/D7)*100</f>
        <v>54.33497336041976</v>
      </c>
      <c r="F7" s="54"/>
      <c r="G7" s="54"/>
      <c r="H7" s="38"/>
      <c r="I7" s="38"/>
      <c r="J7" s="38"/>
      <c r="K7" s="38"/>
      <c r="L7" s="38"/>
      <c r="M7" s="38"/>
      <c r="N7" s="38"/>
      <c r="O7" s="38"/>
      <c r="P7" s="38"/>
      <c r="Q7" s="38"/>
      <c r="R7" s="38"/>
      <c r="S7" s="38"/>
    </row>
    <row r="8" spans="1:19" s="39" customFormat="1" ht="18.649999999999999" customHeight="1">
      <c r="A8" s="50"/>
      <c r="B8" s="824" t="s">
        <v>404</v>
      </c>
      <c r="C8" s="825">
        <f>+SUM(C9:C11)</f>
        <v>5023.4190604337773</v>
      </c>
      <c r="D8" s="825">
        <f>+SUM(D9:D11)</f>
        <v>4951.3769383667413</v>
      </c>
      <c r="E8" s="826">
        <f t="shared" si="0"/>
        <v>1.4549916712824482</v>
      </c>
      <c r="F8" s="54"/>
      <c r="G8" s="54"/>
      <c r="H8" s="38"/>
      <c r="I8" s="38"/>
      <c r="J8" s="38"/>
      <c r="K8" s="38"/>
      <c r="L8" s="38"/>
      <c r="M8" s="38"/>
      <c r="N8" s="38"/>
      <c r="O8" s="38"/>
      <c r="P8" s="38"/>
      <c r="Q8" s="38"/>
      <c r="R8" s="38"/>
      <c r="S8" s="38"/>
    </row>
    <row r="9" spans="1:19" s="39" customFormat="1" ht="18.649999999999999" customHeight="1">
      <c r="A9" s="50"/>
      <c r="B9" s="483" t="s">
        <v>144</v>
      </c>
      <c r="C9" s="90">
        <v>247.61171098205705</v>
      </c>
      <c r="D9" s="90">
        <v>162.17294106749068</v>
      </c>
      <c r="E9" s="100">
        <f t="shared" si="0"/>
        <v>52.683739563562426</v>
      </c>
      <c r="F9" s="54"/>
      <c r="G9" s="54"/>
      <c r="H9" s="38"/>
      <c r="I9" s="38"/>
      <c r="J9" s="38"/>
      <c r="K9" s="38"/>
      <c r="L9" s="38"/>
      <c r="M9" s="38"/>
      <c r="N9" s="38"/>
      <c r="O9" s="38"/>
      <c r="P9" s="38"/>
      <c r="Q9" s="38"/>
      <c r="R9" s="38"/>
      <c r="S9" s="38"/>
    </row>
    <row r="10" spans="1:19" s="39" customFormat="1" ht="18.649999999999999" customHeight="1">
      <c r="A10" s="50"/>
      <c r="B10" s="483" t="s">
        <v>77</v>
      </c>
      <c r="C10" s="90">
        <v>3657.5974860617202</v>
      </c>
      <c r="D10" s="90">
        <v>3854.5245248900001</v>
      </c>
      <c r="E10" s="100">
        <f t="shared" si="0"/>
        <v>-5.1089839371018062</v>
      </c>
      <c r="F10" s="54"/>
      <c r="G10" s="54"/>
      <c r="H10" s="37"/>
      <c r="I10" s="37"/>
      <c r="J10" s="37"/>
      <c r="K10" s="38"/>
      <c r="L10" s="38"/>
      <c r="M10" s="38"/>
      <c r="N10" s="38"/>
      <c r="O10" s="38"/>
      <c r="P10" s="38"/>
      <c r="Q10" s="38"/>
      <c r="R10" s="38"/>
      <c r="S10" s="38"/>
    </row>
    <row r="11" spans="1:19" s="39" customFormat="1" ht="18.649999999999999" customHeight="1">
      <c r="A11" s="50"/>
      <c r="B11" s="484" t="s">
        <v>130</v>
      </c>
      <c r="C11" s="101">
        <v>1118.20986339</v>
      </c>
      <c r="D11" s="101">
        <v>934.67947240925025</v>
      </c>
      <c r="E11" s="102">
        <f t="shared" si="0"/>
        <v>19.635650123745396</v>
      </c>
      <c r="F11" s="54"/>
      <c r="G11" s="54"/>
      <c r="H11" s="37"/>
      <c r="I11" s="37"/>
      <c r="J11" s="37"/>
      <c r="K11" s="38"/>
      <c r="L11" s="38"/>
      <c r="M11" s="38"/>
      <c r="N11" s="38"/>
      <c r="O11" s="38"/>
      <c r="P11" s="38"/>
      <c r="Q11" s="38"/>
      <c r="R11" s="38"/>
      <c r="S11" s="38"/>
    </row>
    <row r="12" spans="1:19" s="3" customFormat="1" ht="18.649999999999999" customHeight="1">
      <c r="A12" s="50"/>
      <c r="B12" s="453" t="s">
        <v>145</v>
      </c>
      <c r="C12" s="373">
        <v>15136.626192398378</v>
      </c>
      <c r="D12" s="373">
        <v>11504.141300043302</v>
      </c>
      <c r="E12" s="374">
        <f t="shared" si="0"/>
        <v>31.575454417805204</v>
      </c>
      <c r="F12" s="53"/>
      <c r="G12" s="53"/>
      <c r="H12" s="32"/>
      <c r="I12" s="32"/>
      <c r="J12" s="32"/>
      <c r="K12" s="32"/>
      <c r="L12" s="32"/>
      <c r="M12" s="32"/>
      <c r="N12" s="32"/>
      <c r="O12" s="32"/>
      <c r="P12" s="32"/>
      <c r="Q12" s="32"/>
      <c r="R12" s="32"/>
      <c r="S12" s="32"/>
    </row>
    <row r="13" spans="1:19" s="3" customFormat="1" ht="14.5">
      <c r="A13" s="50"/>
      <c r="B13" s="55"/>
      <c r="C13" s="55"/>
      <c r="D13" s="55"/>
      <c r="E13" s="55"/>
      <c r="F13" s="53"/>
      <c r="G13" s="53"/>
      <c r="H13" s="32"/>
      <c r="I13" s="32"/>
      <c r="J13" s="32"/>
      <c r="K13" s="32"/>
      <c r="L13" s="32"/>
      <c r="M13" s="32"/>
      <c r="N13" s="32"/>
      <c r="O13" s="32"/>
      <c r="P13" s="32"/>
      <c r="Q13" s="32"/>
      <c r="R13" s="32"/>
      <c r="S13" s="32"/>
    </row>
    <row r="14" spans="1:19" ht="12.65" customHeight="1">
      <c r="B14" s="1094" t="s">
        <v>424</v>
      </c>
      <c r="C14" s="1094"/>
      <c r="D14" s="1094"/>
      <c r="E14" s="1094"/>
      <c r="F14" s="56"/>
      <c r="G14" s="56"/>
    </row>
    <row r="15" spans="1:19">
      <c r="B15" s="56"/>
      <c r="C15" s="56"/>
      <c r="D15" s="56"/>
      <c r="E15" s="56"/>
      <c r="F15" s="56"/>
      <c r="G15" s="56"/>
    </row>
    <row r="16" spans="1:19">
      <c r="B16" s="56"/>
      <c r="C16" s="56"/>
      <c r="D16" s="56"/>
      <c r="E16" s="56"/>
      <c r="F16" s="56"/>
      <c r="G16" s="56"/>
    </row>
  </sheetData>
  <mergeCells count="4">
    <mergeCell ref="B14:E14"/>
    <mergeCell ref="C5:C6"/>
    <mergeCell ref="D5:D6"/>
    <mergeCell ref="E5:E6"/>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D011F-75BB-488A-8A7C-ADC902EB7CC1}">
  <sheetPr>
    <tabColor theme="8" tint="0.79998168889431442"/>
    <outlinePr summaryBelow="0"/>
    <pageSetUpPr fitToPage="1"/>
  </sheetPr>
  <dimension ref="A1:U30"/>
  <sheetViews>
    <sheetView showGridLines="0" zoomScaleNormal="100" workbookViewId="0">
      <selection activeCell="C5" sqref="C5:G6"/>
    </sheetView>
  </sheetViews>
  <sheetFormatPr baseColWidth="10" defaultColWidth="11.453125" defaultRowHeight="12.5"/>
  <cols>
    <col min="1" max="1" customWidth="true" style="50" width="2.54296875" collapsed="false"/>
    <col min="2" max="2" customWidth="true" style="47" width="80.90625" collapsed="false"/>
    <col min="3" max="5" customWidth="true" style="47" width="17.54296875" collapsed="false"/>
    <col min="6" max="7" customWidth="true" style="50" width="17.54296875" collapsed="false"/>
    <col min="8" max="16384" style="47" width="11.453125" collapsed="false"/>
  </cols>
  <sheetData>
    <row r="1" spans="1:21" s="19" customFormat="1" ht="49.5" customHeight="1">
      <c r="C1" s="238"/>
      <c r="D1" s="238"/>
      <c r="E1" s="238"/>
      <c r="F1" s="238"/>
      <c r="G1" s="238" t="s">
        <v>5</v>
      </c>
      <c r="H1" s="238"/>
      <c r="I1" s="238"/>
      <c r="J1" s="238"/>
    </row>
    <row r="2" spans="1:21" s="116" customFormat="1" ht="56.15" customHeight="1">
      <c r="A2" s="83"/>
      <c r="B2" s="335" t="s">
        <v>147</v>
      </c>
    </row>
    <row r="3" spans="1:21" s="13" customFormat="1" ht="14.5">
      <c r="A3" s="3"/>
      <c r="B3" s="15"/>
    </row>
    <row r="4" spans="1:21" s="3" customFormat="1" ht="3" customHeight="1">
      <c r="A4" s="50"/>
      <c r="B4" s="362"/>
      <c r="C4" s="362"/>
      <c r="D4" s="362"/>
      <c r="E4" s="362"/>
      <c r="F4" s="362"/>
      <c r="G4" s="362"/>
    </row>
    <row r="5" spans="1:21" s="85" customFormat="1" ht="18" customHeight="1">
      <c r="A5" s="50"/>
      <c r="B5" s="84"/>
      <c r="C5" s="1095" t="s">
        <v>407</v>
      </c>
      <c r="D5" s="1095" t="s">
        <v>70</v>
      </c>
      <c r="E5" s="1095" t="s">
        <v>146</v>
      </c>
      <c r="F5" s="1095" t="s">
        <v>72</v>
      </c>
      <c r="G5" s="1095" t="s">
        <v>146</v>
      </c>
    </row>
    <row r="6" spans="1:21" s="39" customFormat="1" ht="18" customHeight="1" thickBot="1">
      <c r="A6" s="50"/>
      <c r="B6" s="346" t="s">
        <v>126</v>
      </c>
      <c r="C6" s="1092"/>
      <c r="D6" s="1092"/>
      <c r="E6" s="1092"/>
      <c r="F6" s="1092"/>
      <c r="G6" s="1092"/>
      <c r="H6" s="38"/>
      <c r="I6" s="38"/>
      <c r="J6" s="38"/>
      <c r="K6" s="38"/>
      <c r="L6" s="38"/>
      <c r="M6" s="38"/>
      <c r="N6" s="38"/>
      <c r="O6" s="38"/>
      <c r="P6" s="38"/>
      <c r="Q6" s="38"/>
      <c r="R6" s="38"/>
      <c r="S6" s="38"/>
      <c r="T6" s="38"/>
      <c r="U6" s="38"/>
    </row>
    <row r="7" spans="1:21" s="39" customFormat="1" ht="18.649999999999999" customHeight="1">
      <c r="A7" s="50"/>
      <c r="B7" s="820" t="s">
        <v>143</v>
      </c>
      <c r="C7" s="821">
        <v>2749.3115730757695</v>
      </c>
      <c r="D7" s="822">
        <v>2739.7106086348704</v>
      </c>
      <c r="E7" s="823">
        <f>+((C7-D7)/D7)*100</f>
        <v>0.35043717430006432</v>
      </c>
      <c r="F7" s="822">
        <v>1970.4120154311909</v>
      </c>
      <c r="G7" s="823">
        <f>+((C7-F7)/F7)*100</f>
        <v>39.529781159709884</v>
      </c>
      <c r="H7" s="38"/>
      <c r="I7" s="38"/>
      <c r="J7" s="38"/>
      <c r="K7" s="38"/>
      <c r="L7" s="38"/>
      <c r="M7" s="38"/>
      <c r="N7" s="38"/>
      <c r="O7" s="38"/>
      <c r="P7" s="38"/>
      <c r="Q7" s="38"/>
      <c r="R7" s="38"/>
      <c r="S7" s="38"/>
      <c r="T7" s="38"/>
      <c r="U7" s="38"/>
    </row>
    <row r="8" spans="1:21" s="39" customFormat="1" ht="18.649999999999999" customHeight="1">
      <c r="A8" s="50"/>
      <c r="B8" s="824" t="s">
        <v>404</v>
      </c>
      <c r="C8" s="825">
        <f>+SUM(C9:C11)</f>
        <v>1259.5885499553101</v>
      </c>
      <c r="D8" s="825">
        <f>+SUM(D9:D11)</f>
        <v>1278.1600680620504</v>
      </c>
      <c r="E8" s="826">
        <f>+((C8-D8)/D8)*100</f>
        <v>-1.4529884457193611</v>
      </c>
      <c r="F8" s="825">
        <f>+SUM(F9:F11)</f>
        <v>1244.9292007415131</v>
      </c>
      <c r="G8" s="826">
        <f>+((C8-F8)/F8)*100</f>
        <v>1.1775247303272738</v>
      </c>
      <c r="H8" s="38"/>
      <c r="I8" s="38"/>
      <c r="J8" s="38"/>
      <c r="K8" s="38"/>
      <c r="L8" s="38"/>
      <c r="M8" s="38"/>
      <c r="N8" s="38"/>
      <c r="O8" s="38"/>
      <c r="P8" s="38"/>
      <c r="Q8" s="38"/>
      <c r="R8" s="38"/>
      <c r="S8" s="38"/>
      <c r="T8" s="38"/>
      <c r="U8" s="38"/>
    </row>
    <row r="9" spans="1:21" s="39" customFormat="1" ht="18.649999999999999" customHeight="1">
      <c r="A9" s="50"/>
      <c r="B9" s="483" t="s">
        <v>144</v>
      </c>
      <c r="C9" s="90">
        <v>22.080480962589718</v>
      </c>
      <c r="D9" s="90">
        <v>86.531268513440864</v>
      </c>
      <c r="E9" s="100">
        <f t="shared" ref="E9:E12" si="0">+((C9-D9)/D9)*100</f>
        <v>-74.482656568059014</v>
      </c>
      <c r="F9" s="90">
        <v>9.408807070462899</v>
      </c>
      <c r="G9" s="990">
        <f t="shared" ref="G9:G12" si="1">+((C9-F9)/F9)*100</f>
        <v>134.67885776834609</v>
      </c>
      <c r="H9" s="38"/>
      <c r="I9" s="38"/>
      <c r="J9" s="38"/>
      <c r="K9" s="38"/>
      <c r="L9" s="38"/>
      <c r="M9" s="38"/>
      <c r="N9" s="38"/>
      <c r="O9" s="38"/>
      <c r="P9" s="38"/>
      <c r="Q9" s="38"/>
      <c r="R9" s="38"/>
      <c r="S9" s="38"/>
      <c r="T9" s="38"/>
      <c r="U9" s="38"/>
    </row>
    <row r="10" spans="1:21" s="39" customFormat="1" ht="18.649999999999999" customHeight="1">
      <c r="A10" s="50"/>
      <c r="B10" s="483" t="s">
        <v>77</v>
      </c>
      <c r="C10" s="90">
        <v>916.83484193272</v>
      </c>
      <c r="D10" s="90">
        <v>894.67511341861007</v>
      </c>
      <c r="E10" s="100">
        <f t="shared" si="0"/>
        <v>2.4768464196389917</v>
      </c>
      <c r="F10" s="90">
        <v>958.85923623999997</v>
      </c>
      <c r="G10" s="100">
        <f t="shared" si="1"/>
        <v>-4.3827490750437308</v>
      </c>
      <c r="H10" s="38"/>
      <c r="I10" s="38"/>
      <c r="J10" s="70"/>
      <c r="K10" s="70"/>
      <c r="L10" s="70"/>
      <c r="M10" s="38"/>
      <c r="N10" s="38"/>
      <c r="O10" s="38"/>
      <c r="P10" s="38"/>
      <c r="Q10" s="38"/>
      <c r="R10" s="38"/>
      <c r="S10" s="38"/>
      <c r="T10" s="38"/>
      <c r="U10" s="38"/>
    </row>
    <row r="11" spans="1:21" s="39" customFormat="1" ht="18.649999999999999" customHeight="1">
      <c r="A11" s="50"/>
      <c r="B11" s="484" t="s">
        <v>130</v>
      </c>
      <c r="C11" s="101">
        <v>320.67322706000039</v>
      </c>
      <c r="D11" s="101">
        <v>296.9536861299996</v>
      </c>
      <c r="E11" s="102">
        <f t="shared" si="0"/>
        <v>7.9876229991019247</v>
      </c>
      <c r="F11" s="101">
        <v>276.66115743105019</v>
      </c>
      <c r="G11" s="102">
        <f t="shared" si="1"/>
        <v>15.908293754579169</v>
      </c>
      <c r="H11" s="38"/>
      <c r="I11" s="38"/>
      <c r="J11" s="70"/>
      <c r="K11" s="70"/>
      <c r="L11" s="70"/>
      <c r="M11" s="38"/>
      <c r="N11" s="38"/>
      <c r="O11" s="38"/>
      <c r="P11" s="38"/>
      <c r="Q11" s="38"/>
      <c r="R11" s="38"/>
      <c r="S11" s="38"/>
      <c r="T11" s="38"/>
      <c r="U11" s="38"/>
    </row>
    <row r="12" spans="1:21" s="3" customFormat="1" ht="18.649999999999999" customHeight="1">
      <c r="A12" s="50"/>
      <c r="B12" s="453" t="s">
        <v>145</v>
      </c>
      <c r="C12" s="373">
        <v>4008.9001230310796</v>
      </c>
      <c r="D12" s="373">
        <v>4017.8706766969208</v>
      </c>
      <c r="E12" s="374">
        <f t="shared" si="0"/>
        <v>-0.22326636140553546</v>
      </c>
      <c r="F12" s="373">
        <v>3215.3412161727038</v>
      </c>
      <c r="G12" s="374">
        <f t="shared" si="1"/>
        <v>24.680394816789235</v>
      </c>
      <c r="H12" s="32"/>
      <c r="I12" s="32"/>
      <c r="J12" s="32"/>
      <c r="K12" s="32"/>
      <c r="L12" s="32"/>
      <c r="M12" s="32"/>
      <c r="N12" s="32"/>
      <c r="O12" s="32"/>
      <c r="P12" s="32"/>
      <c r="Q12" s="32"/>
      <c r="R12" s="32"/>
      <c r="S12" s="32"/>
      <c r="T12" s="32"/>
      <c r="U12" s="32"/>
    </row>
    <row r="13" spans="1:21" s="3" customFormat="1" ht="14.5">
      <c r="A13" s="50"/>
      <c r="H13" s="32"/>
      <c r="I13" s="32"/>
      <c r="J13" s="32"/>
      <c r="K13" s="32"/>
      <c r="L13" s="32"/>
      <c r="M13" s="32"/>
      <c r="N13" s="32"/>
      <c r="O13" s="32"/>
      <c r="P13" s="32"/>
      <c r="Q13" s="32"/>
      <c r="R13" s="32"/>
      <c r="S13" s="32"/>
      <c r="T13" s="32"/>
      <c r="U13" s="32"/>
    </row>
    <row r="14" spans="1:21" s="3" customFormat="1" ht="14.5">
      <c r="A14" s="50"/>
      <c r="B14" s="503"/>
      <c r="H14" s="32"/>
      <c r="I14" s="32"/>
      <c r="J14" s="32"/>
      <c r="K14" s="32"/>
      <c r="L14" s="32"/>
      <c r="M14" s="32"/>
      <c r="N14" s="32"/>
      <c r="O14" s="32"/>
      <c r="P14" s="32"/>
      <c r="Q14" s="32"/>
      <c r="R14" s="32"/>
      <c r="S14" s="32"/>
      <c r="T14" s="32"/>
      <c r="U14" s="32"/>
    </row>
    <row r="15" spans="1:21" ht="14">
      <c r="B15" s="70"/>
      <c r="C15" s="70"/>
      <c r="D15" s="70"/>
      <c r="E15" s="70"/>
      <c r="F15" s="70"/>
      <c r="G15" s="70"/>
      <c r="H15" s="70"/>
      <c r="I15" s="70"/>
      <c r="J15" s="70"/>
      <c r="K15" s="70"/>
      <c r="L15" s="70"/>
      <c r="M15" s="70"/>
      <c r="N15" s="70"/>
      <c r="O15" s="70"/>
      <c r="P15" s="70"/>
    </row>
    <row r="16" spans="1:21" ht="14">
      <c r="B16" s="70"/>
      <c r="C16" s="70"/>
      <c r="D16" s="70"/>
      <c r="E16" s="70"/>
      <c r="F16" s="70"/>
      <c r="G16" s="70"/>
      <c r="H16" s="70"/>
      <c r="I16" s="70"/>
      <c r="J16" s="70"/>
      <c r="K16" s="70"/>
      <c r="L16" s="70"/>
      <c r="M16" s="70"/>
      <c r="N16" s="70"/>
      <c r="O16" s="70"/>
      <c r="P16" s="70"/>
    </row>
    <row r="17" spans="2:16" ht="14">
      <c r="B17" s="70"/>
      <c r="C17" s="70"/>
      <c r="D17" s="70"/>
      <c r="E17" s="70"/>
      <c r="F17" s="70"/>
      <c r="G17" s="70"/>
      <c r="H17" s="70"/>
      <c r="I17" s="70"/>
      <c r="J17" s="70"/>
      <c r="K17" s="70"/>
      <c r="L17" s="70"/>
      <c r="M17" s="70"/>
      <c r="N17" s="70"/>
      <c r="O17" s="70"/>
      <c r="P17" s="70"/>
    </row>
    <row r="18" spans="2:16" ht="14">
      <c r="B18" s="70"/>
      <c r="C18" s="70"/>
      <c r="D18" s="70"/>
      <c r="E18" s="70"/>
      <c r="F18" s="70"/>
      <c r="G18" s="70"/>
      <c r="H18" s="70"/>
      <c r="I18" s="70"/>
      <c r="J18" s="70"/>
      <c r="K18" s="70"/>
      <c r="L18" s="70"/>
      <c r="M18" s="70"/>
      <c r="N18" s="70"/>
      <c r="O18" s="70"/>
      <c r="P18" s="70"/>
    </row>
    <row r="19" spans="2:16" ht="14">
      <c r="B19" s="70"/>
      <c r="C19" s="70"/>
      <c r="D19" s="70"/>
      <c r="E19" s="70"/>
      <c r="F19" s="70"/>
      <c r="G19" s="70"/>
      <c r="H19" s="70"/>
      <c r="I19" s="70"/>
      <c r="J19" s="70"/>
      <c r="K19" s="70"/>
      <c r="L19" s="70"/>
      <c r="M19" s="70"/>
      <c r="N19" s="70"/>
      <c r="O19" s="70"/>
      <c r="P19" s="70"/>
    </row>
    <row r="20" spans="2:16" ht="14">
      <c r="B20" s="70"/>
      <c r="C20" s="70"/>
      <c r="D20" s="70"/>
      <c r="E20" s="70"/>
      <c r="F20" s="70"/>
      <c r="G20" s="70"/>
      <c r="H20" s="70"/>
      <c r="I20" s="70"/>
      <c r="J20" s="70"/>
      <c r="K20" s="70"/>
      <c r="L20" s="70"/>
      <c r="M20" s="70"/>
      <c r="N20" s="70"/>
      <c r="O20" s="70"/>
      <c r="P20" s="70"/>
    </row>
    <row r="21" spans="2:16" ht="14">
      <c r="B21" s="70"/>
      <c r="C21" s="70"/>
      <c r="D21" s="70"/>
      <c r="E21" s="70"/>
      <c r="F21" s="70"/>
      <c r="G21" s="70"/>
      <c r="H21" s="70"/>
      <c r="I21" s="70"/>
      <c r="J21" s="70"/>
      <c r="K21" s="70"/>
      <c r="L21" s="70"/>
      <c r="M21" s="70"/>
      <c r="N21" s="70"/>
      <c r="O21" s="70"/>
      <c r="P21" s="70"/>
    </row>
    <row r="22" spans="2:16" ht="14">
      <c r="B22" s="70"/>
      <c r="C22" s="70"/>
      <c r="D22" s="70"/>
      <c r="E22" s="70"/>
      <c r="F22" s="70"/>
      <c r="G22" s="70"/>
      <c r="H22" s="70"/>
      <c r="I22" s="70"/>
      <c r="J22" s="70"/>
      <c r="K22" s="70"/>
      <c r="L22" s="70"/>
      <c r="M22" s="70"/>
      <c r="N22" s="70"/>
      <c r="O22" s="70"/>
      <c r="P22" s="70"/>
    </row>
    <row r="23" spans="2:16" ht="14">
      <c r="B23" s="70"/>
      <c r="C23" s="70"/>
      <c r="D23" s="70"/>
      <c r="E23" s="70"/>
      <c r="F23" s="70"/>
      <c r="G23" s="70"/>
      <c r="H23" s="70"/>
      <c r="I23" s="70"/>
      <c r="J23" s="70"/>
      <c r="K23" s="70"/>
      <c r="L23" s="70"/>
      <c r="M23" s="70"/>
      <c r="N23" s="70"/>
      <c r="O23" s="70"/>
      <c r="P23" s="70"/>
    </row>
    <row r="24" spans="2:16" ht="14">
      <c r="B24" s="70"/>
      <c r="C24" s="70"/>
      <c r="D24" s="70"/>
      <c r="E24" s="70"/>
      <c r="F24" s="70"/>
      <c r="G24" s="70"/>
      <c r="H24" s="70"/>
      <c r="I24" s="70"/>
      <c r="J24" s="70"/>
      <c r="K24" s="70"/>
      <c r="L24" s="70"/>
      <c r="M24" s="70"/>
      <c r="N24" s="70"/>
      <c r="O24" s="70"/>
      <c r="P24" s="70"/>
    </row>
    <row r="25" spans="2:16" ht="14">
      <c r="B25" s="70"/>
      <c r="C25" s="70"/>
      <c r="D25" s="70"/>
      <c r="E25" s="70"/>
      <c r="F25" s="70"/>
      <c r="G25" s="70"/>
      <c r="H25" s="70"/>
      <c r="I25" s="70"/>
      <c r="J25" s="70"/>
      <c r="K25" s="70"/>
      <c r="L25" s="70"/>
      <c r="M25" s="70"/>
      <c r="N25" s="70"/>
      <c r="O25" s="70"/>
      <c r="P25" s="70"/>
    </row>
    <row r="26" spans="2:16" ht="14">
      <c r="B26" s="70"/>
      <c r="C26" s="70"/>
      <c r="D26" s="70"/>
      <c r="E26" s="70"/>
      <c r="F26" s="70"/>
      <c r="G26" s="70"/>
      <c r="H26" s="70"/>
      <c r="I26" s="70"/>
      <c r="J26" s="70"/>
      <c r="K26" s="70"/>
      <c r="L26" s="70"/>
      <c r="M26" s="70"/>
      <c r="N26" s="70"/>
      <c r="O26" s="70"/>
      <c r="P26" s="70"/>
    </row>
    <row r="27" spans="2:16" ht="14">
      <c r="B27" s="70"/>
      <c r="C27" s="70"/>
      <c r="D27" s="70"/>
      <c r="E27" s="70"/>
      <c r="F27" s="70"/>
      <c r="G27" s="70"/>
      <c r="H27" s="70"/>
      <c r="I27" s="70"/>
      <c r="J27" s="70"/>
      <c r="K27" s="70"/>
      <c r="L27" s="70"/>
      <c r="M27" s="70"/>
      <c r="N27" s="70"/>
      <c r="O27" s="70"/>
      <c r="P27" s="70"/>
    </row>
    <row r="28" spans="2:16" ht="14">
      <c r="B28" s="70"/>
      <c r="C28" s="70"/>
      <c r="D28" s="70"/>
      <c r="E28" s="70"/>
      <c r="F28" s="70"/>
      <c r="G28" s="70"/>
      <c r="H28" s="70"/>
      <c r="I28" s="70"/>
      <c r="J28" s="70"/>
      <c r="K28" s="70"/>
      <c r="L28" s="70"/>
      <c r="M28" s="70"/>
      <c r="N28" s="70"/>
      <c r="O28" s="70"/>
      <c r="P28" s="70"/>
    </row>
    <row r="29" spans="2:16" ht="14">
      <c r="B29" s="70"/>
      <c r="C29" s="70"/>
      <c r="D29" s="70"/>
      <c r="E29" s="70"/>
      <c r="F29" s="70"/>
      <c r="G29" s="70"/>
      <c r="H29" s="70"/>
      <c r="I29" s="70"/>
      <c r="J29" s="70"/>
      <c r="K29" s="70"/>
      <c r="L29" s="70"/>
      <c r="M29" s="70"/>
      <c r="N29" s="70"/>
      <c r="O29" s="70"/>
      <c r="P29" s="70"/>
    </row>
    <row r="30" spans="2:16" ht="14">
      <c r="B30" s="70"/>
      <c r="C30" s="70"/>
      <c r="D30" s="70"/>
      <c r="E30" s="70"/>
      <c r="F30" s="70"/>
      <c r="G30" s="70"/>
      <c r="H30" s="70"/>
      <c r="I30" s="70"/>
      <c r="J30" s="70"/>
      <c r="K30" s="70"/>
      <c r="L30" s="70"/>
      <c r="M30" s="70"/>
      <c r="N30" s="70"/>
      <c r="O30" s="70"/>
      <c r="P30" s="70"/>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ignoredErrors>
    <ignoredError sqref="H8 H9 H10" formula="1"/>
    <ignoredError sqref="G10 G9 E9 E10 E8:G8" formula="1" formulaRange="1"/>
    <ignoredError sqref="C9:D9 C8:D8 C11:G14 C10:D10 F10 F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8" tint="0.79998168889431442"/>
    <outlinePr summaryBelow="0"/>
    <pageSetUpPr fitToPage="1"/>
  </sheetPr>
  <dimension ref="A1:K42"/>
  <sheetViews>
    <sheetView showGridLines="0" topLeftCell="C1" zoomScaleNormal="100" workbookViewId="0">
      <selection activeCell="P18" sqref="P18"/>
    </sheetView>
  </sheetViews>
  <sheetFormatPr baseColWidth="10" defaultColWidth="11.26953125" defaultRowHeight="14.5"/>
  <cols>
    <col min="1" max="1" customWidth="true" style="50" width="2.54296875" collapsed="false"/>
    <col min="2" max="2" customWidth="true" style="3" width="115.54296875" collapsed="false"/>
    <col min="3" max="3" customWidth="true" style="32" width="17.54296875" collapsed="false"/>
    <col min="4" max="7" customWidth="true" style="3" width="17.54296875" collapsed="false"/>
    <col min="8" max="16384" style="3" width="11.26953125" collapsed="false"/>
  </cols>
  <sheetData>
    <row r="1" spans="1:11" s="19" customFormat="1" ht="49.5" customHeight="1">
      <c r="C1" s="238"/>
      <c r="D1" s="238"/>
      <c r="E1" s="238"/>
      <c r="F1" s="238"/>
      <c r="G1" s="238" t="s">
        <v>5</v>
      </c>
      <c r="H1" s="238"/>
      <c r="I1" s="238"/>
      <c r="J1" s="238"/>
    </row>
    <row r="2" spans="1:11" s="116" customFormat="1" ht="56.15" customHeight="1">
      <c r="B2" s="700" t="s">
        <v>148</v>
      </c>
      <c r="C2" s="238"/>
    </row>
    <row r="3" spans="1:11">
      <c r="A3" s="3"/>
      <c r="B3" s="715"/>
      <c r="C3" s="3"/>
    </row>
    <row r="4" spans="1:11" ht="3" customHeight="1">
      <c r="B4" s="703"/>
      <c r="C4" s="703"/>
      <c r="D4" s="703"/>
      <c r="E4" s="703"/>
      <c r="F4" s="703"/>
      <c r="G4" s="703"/>
    </row>
    <row r="5" spans="1:11" s="85" customFormat="1" ht="18" customHeight="1">
      <c r="A5" s="50"/>
      <c r="B5" s="84"/>
      <c r="C5" s="1091" t="s">
        <v>407</v>
      </c>
      <c r="D5" s="1091" t="s">
        <v>70</v>
      </c>
      <c r="E5" s="1091" t="s">
        <v>34</v>
      </c>
      <c r="F5" s="1091" t="s">
        <v>71</v>
      </c>
      <c r="G5" s="1091" t="s">
        <v>72</v>
      </c>
    </row>
    <row r="6" spans="1:11" ht="18" customHeight="1" thickBot="1">
      <c r="B6" s="346" t="s">
        <v>149</v>
      </c>
      <c r="C6" s="1092"/>
      <c r="D6" s="1092"/>
      <c r="E6" s="1092"/>
      <c r="F6" s="1092"/>
      <c r="G6" s="1092"/>
      <c r="H6" s="50"/>
      <c r="I6" s="50"/>
      <c r="J6" s="50"/>
      <c r="K6" s="50"/>
    </row>
    <row r="7" spans="1:11" ht="18.649999999999999" customHeight="1">
      <c r="B7" s="454" t="s">
        <v>150</v>
      </c>
      <c r="C7" s="884">
        <v>3.3880733122522702</v>
      </c>
      <c r="D7" s="117">
        <v>3.1725995387155543</v>
      </c>
      <c r="E7" s="117">
        <v>2.83</v>
      </c>
      <c r="F7" s="117">
        <v>2.37</v>
      </c>
      <c r="G7" s="117">
        <v>1.67</v>
      </c>
      <c r="H7" s="50"/>
      <c r="I7" s="50"/>
      <c r="J7" s="50"/>
      <c r="K7" s="50"/>
    </row>
    <row r="8" spans="1:11" ht="18.649999999999999" customHeight="1">
      <c r="B8" s="255" t="s">
        <v>151</v>
      </c>
      <c r="C8" s="885">
        <v>-1.616038773557162</v>
      </c>
      <c r="D8" s="118">
        <v>-1.4221116740194975</v>
      </c>
      <c r="E8" s="118">
        <v>-1.26</v>
      </c>
      <c r="F8" s="118">
        <v>-0.94</v>
      </c>
      <c r="G8" s="118">
        <v>-0.54</v>
      </c>
      <c r="H8" s="50"/>
      <c r="I8" s="50"/>
      <c r="J8" s="50"/>
      <c r="K8" s="50"/>
    </row>
    <row r="9" spans="1:11" ht="18.649999999999999" customHeight="1">
      <c r="B9" s="367" t="s">
        <v>76</v>
      </c>
      <c r="C9" s="886">
        <v>1.7722353820023444</v>
      </c>
      <c r="D9" s="378">
        <v>1.7503029829176602</v>
      </c>
      <c r="E9" s="378">
        <v>1.57</v>
      </c>
      <c r="F9" s="378">
        <v>1.43</v>
      </c>
      <c r="G9" s="378">
        <v>1.1299999999999999</v>
      </c>
      <c r="H9" s="50"/>
      <c r="I9" s="50"/>
      <c r="J9" s="50"/>
      <c r="K9" s="50"/>
    </row>
    <row r="10" spans="1:11" ht="18.649999999999999" customHeight="1">
      <c r="B10" s="347" t="s">
        <v>127</v>
      </c>
      <c r="C10" s="888">
        <v>1.1638867913318838E-2</v>
      </c>
      <c r="D10" s="119">
        <v>2.9251825173715702E-4</v>
      </c>
      <c r="E10" s="119">
        <v>0.05</v>
      </c>
      <c r="F10" s="849">
        <v>0.04</v>
      </c>
      <c r="G10" s="119">
        <v>0.02</v>
      </c>
      <c r="H10" s="50"/>
      <c r="I10" s="50"/>
      <c r="J10" s="50"/>
      <c r="K10" s="50"/>
    </row>
    <row r="11" spans="1:11" ht="18.649999999999999" customHeight="1">
      <c r="B11" s="348" t="s">
        <v>128</v>
      </c>
      <c r="C11" s="887">
        <v>2.2617031827989992E-2</v>
      </c>
      <c r="D11" s="881">
        <v>7.4229669012211813E-2</v>
      </c>
      <c r="E11" s="120">
        <v>0.04</v>
      </c>
      <c r="F11" s="120">
        <v>0.05</v>
      </c>
      <c r="G11" s="120">
        <v>0.02</v>
      </c>
      <c r="H11" s="50"/>
      <c r="I11" s="50"/>
      <c r="J11" s="50"/>
      <c r="K11" s="50"/>
    </row>
    <row r="12" spans="1:11" ht="18.649999999999999" customHeight="1">
      <c r="B12" s="348" t="s">
        <v>77</v>
      </c>
      <c r="C12" s="887">
        <v>0.59100145732406351</v>
      </c>
      <c r="D12" s="120">
        <v>0.57157588645432322</v>
      </c>
      <c r="E12" s="120">
        <v>0.59</v>
      </c>
      <c r="F12" s="120">
        <v>0.62</v>
      </c>
      <c r="G12" s="120">
        <v>0.55000000000000004</v>
      </c>
      <c r="H12" s="50"/>
      <c r="I12" s="50"/>
      <c r="J12" s="50"/>
      <c r="K12" s="50"/>
    </row>
    <row r="13" spans="1:11" ht="18.649999999999999" customHeight="1">
      <c r="B13" s="348" t="s">
        <v>129</v>
      </c>
      <c r="C13" s="887">
        <v>1.3434447314065144E-2</v>
      </c>
      <c r="D13" s="120">
        <v>4.5761370945471169E-2</v>
      </c>
      <c r="E13" s="120">
        <v>0.04</v>
      </c>
      <c r="F13" s="120">
        <v>0.05</v>
      </c>
      <c r="G13" s="120">
        <v>0.01</v>
      </c>
      <c r="H13" s="50"/>
      <c r="I13" s="50"/>
      <c r="J13" s="50"/>
      <c r="K13" s="50"/>
    </row>
    <row r="14" spans="1:11" ht="18.649999999999999" customHeight="1">
      <c r="B14" s="348" t="s">
        <v>130</v>
      </c>
      <c r="C14" s="887">
        <v>0.20670936121685693</v>
      </c>
      <c r="D14" s="120">
        <v>0.18971307443333071</v>
      </c>
      <c r="E14" s="120">
        <v>0.17</v>
      </c>
      <c r="F14" s="120">
        <v>0.16</v>
      </c>
      <c r="G14" s="120">
        <v>0.16</v>
      </c>
      <c r="H14" s="50"/>
      <c r="I14" s="50"/>
      <c r="J14" s="50"/>
      <c r="K14" s="50"/>
    </row>
    <row r="15" spans="1:11" ht="18.649999999999999" customHeight="1">
      <c r="B15" s="255" t="s">
        <v>131</v>
      </c>
      <c r="C15" s="885">
        <v>-0.33428907954914666</v>
      </c>
      <c r="D15" s="118">
        <v>-5.6332203225349826E-2</v>
      </c>
      <c r="E15" s="118">
        <v>-0.15</v>
      </c>
      <c r="F15" s="118">
        <v>-0.32</v>
      </c>
      <c r="G15" s="118">
        <v>-0.28000000000000003</v>
      </c>
      <c r="H15" s="50"/>
      <c r="I15" s="50"/>
      <c r="J15" s="50"/>
      <c r="K15" s="50"/>
    </row>
    <row r="16" spans="1:11" ht="18.649999999999999" customHeight="1">
      <c r="B16" s="367" t="s">
        <v>79</v>
      </c>
      <c r="C16" s="886">
        <v>2.2833474680494925</v>
      </c>
      <c r="D16" s="378">
        <v>2.5655432987893847</v>
      </c>
      <c r="E16" s="378">
        <v>2.2999999999999998</v>
      </c>
      <c r="F16" s="378">
        <v>2.04</v>
      </c>
      <c r="G16" s="378">
        <v>1.62</v>
      </c>
      <c r="H16" s="50"/>
      <c r="I16" s="50"/>
      <c r="J16" s="50"/>
      <c r="K16" s="50"/>
    </row>
    <row r="17" spans="2:11" ht="18.649999999999999" customHeight="1">
      <c r="B17" s="347" t="s">
        <v>80</v>
      </c>
      <c r="C17" s="888">
        <v>-0.93295337423556568</v>
      </c>
      <c r="D17" s="119">
        <v>-0.93980399082851596</v>
      </c>
      <c r="E17" s="119">
        <v>-0.94</v>
      </c>
      <c r="F17" s="119">
        <v>-0.95</v>
      </c>
      <c r="G17" s="119">
        <v>-0.8</v>
      </c>
      <c r="H17" s="50"/>
      <c r="I17" s="50"/>
      <c r="J17" s="50"/>
      <c r="K17" s="50"/>
    </row>
    <row r="18" spans="2:11" ht="18.649999999999999" customHeight="1">
      <c r="B18" s="255" t="s">
        <v>132</v>
      </c>
      <c r="C18" s="889">
        <v>0</v>
      </c>
      <c r="D18" s="991">
        <v>-2.4021293325756114E-3</v>
      </c>
      <c r="E18" s="1072">
        <v>-1E-10</v>
      </c>
      <c r="F18" s="1072">
        <v>-1E-10</v>
      </c>
      <c r="G18" s="991">
        <v>-0.01</v>
      </c>
      <c r="H18" s="50"/>
      <c r="I18" s="50"/>
      <c r="J18" s="50"/>
      <c r="K18" s="50"/>
    </row>
    <row r="19" spans="2:11" ht="18.649999999999999" customHeight="1">
      <c r="B19" s="367" t="s">
        <v>81</v>
      </c>
      <c r="C19" s="886">
        <v>1.3503940938139265</v>
      </c>
      <c r="D19" s="378">
        <v>1.6233371786282935</v>
      </c>
      <c r="E19" s="378">
        <v>1.36</v>
      </c>
      <c r="F19" s="883">
        <v>1.0900000000000001</v>
      </c>
      <c r="G19" s="378">
        <v>0.81</v>
      </c>
      <c r="H19" s="50"/>
      <c r="I19" s="50"/>
      <c r="J19" s="50"/>
      <c r="K19" s="50"/>
    </row>
    <row r="20" spans="2:11" ht="18.649999999999999" customHeight="1">
      <c r="B20" s="347" t="s">
        <v>133</v>
      </c>
      <c r="C20" s="888">
        <v>-0.23167639553452984</v>
      </c>
      <c r="D20" s="119">
        <v>-0.18027637700602478</v>
      </c>
      <c r="E20" s="119">
        <v>-0.13</v>
      </c>
      <c r="F20" s="119">
        <v>-0.17</v>
      </c>
      <c r="G20" s="119">
        <v>-0.25</v>
      </c>
      <c r="H20" s="50"/>
      <c r="I20" s="50"/>
      <c r="J20" s="50"/>
      <c r="K20" s="50"/>
    </row>
    <row r="21" spans="2:11" ht="18.649999999999999" customHeight="1">
      <c r="B21" s="348" t="s">
        <v>134</v>
      </c>
      <c r="C21" s="887">
        <v>-3.3997076014704461E-2</v>
      </c>
      <c r="D21" s="120">
        <v>-6.0404310202208586E-2</v>
      </c>
      <c r="E21" s="850">
        <v>-0.05</v>
      </c>
      <c r="F21" s="120">
        <v>-0.02</v>
      </c>
      <c r="G21" s="120">
        <v>0</v>
      </c>
      <c r="H21" s="50"/>
      <c r="I21" s="50"/>
      <c r="J21" s="50"/>
      <c r="K21" s="50"/>
    </row>
    <row r="22" spans="2:11" ht="18.649999999999999" customHeight="1">
      <c r="B22" s="255" t="s">
        <v>135</v>
      </c>
      <c r="C22" s="885">
        <v>-3.3903206277070684E-2</v>
      </c>
      <c r="D22" s="882">
        <v>-1.5363630864781675E-2</v>
      </c>
      <c r="E22" s="118">
        <v>-0.03</v>
      </c>
      <c r="F22" s="118">
        <v>-0.01</v>
      </c>
      <c r="G22" s="118">
        <v>-0.02</v>
      </c>
      <c r="H22" s="50"/>
      <c r="I22" s="50"/>
      <c r="J22" s="50"/>
      <c r="K22" s="50"/>
    </row>
    <row r="23" spans="2:11" ht="18.649999999999999" customHeight="1">
      <c r="B23" s="367" t="s">
        <v>136</v>
      </c>
      <c r="C23" s="886">
        <v>1.0508174159876216</v>
      </c>
      <c r="D23" s="378">
        <v>1.3672928605552783</v>
      </c>
      <c r="E23" s="378">
        <v>1.1599999999999999</v>
      </c>
      <c r="F23" s="378">
        <v>0.89</v>
      </c>
      <c r="G23" s="378">
        <v>0.54</v>
      </c>
      <c r="H23" s="50"/>
      <c r="I23" s="50"/>
      <c r="J23" s="50"/>
      <c r="K23" s="50"/>
    </row>
    <row r="24" spans="2:11" ht="18.649999999999999" customHeight="1">
      <c r="B24" s="347" t="s">
        <v>137</v>
      </c>
      <c r="C24" s="888">
        <v>-0.30484487123485138</v>
      </c>
      <c r="D24" s="119">
        <v>-0.40474400481893502</v>
      </c>
      <c r="E24" s="119">
        <v>-0.33</v>
      </c>
      <c r="F24" s="119">
        <v>-0.33</v>
      </c>
      <c r="G24" s="119">
        <v>-0.16</v>
      </c>
      <c r="H24" s="50"/>
      <c r="I24" s="50"/>
      <c r="J24" s="50"/>
      <c r="K24" s="50"/>
    </row>
    <row r="25" spans="2:11" ht="18.649999999999999" customHeight="1">
      <c r="B25" s="353" t="s">
        <v>138</v>
      </c>
      <c r="C25" s="376">
        <v>0.74597254475277663</v>
      </c>
      <c r="D25" s="376">
        <v>0.97254885573633698</v>
      </c>
      <c r="E25" s="376">
        <v>0.83</v>
      </c>
      <c r="F25" s="376">
        <v>0.56000000000000005</v>
      </c>
      <c r="G25" s="376">
        <v>0.38</v>
      </c>
      <c r="H25" s="50"/>
      <c r="I25" s="50"/>
      <c r="J25" s="50"/>
      <c r="K25" s="50"/>
    </row>
    <row r="26" spans="2:11" ht="18.649999999999999" customHeight="1">
      <c r="B26" s="348" t="s">
        <v>139</v>
      </c>
      <c r="C26" s="992">
        <v>7.5320565174468983E-5</v>
      </c>
      <c r="D26" s="993">
        <v>0</v>
      </c>
      <c r="E26" s="993">
        <v>0</v>
      </c>
      <c r="F26" s="993">
        <v>0</v>
      </c>
      <c r="G26" s="993">
        <v>0</v>
      </c>
      <c r="H26" s="50"/>
      <c r="I26" s="50"/>
      <c r="J26" s="50"/>
      <c r="K26" s="50"/>
    </row>
    <row r="27" spans="2:11" ht="18.649999999999999" customHeight="1">
      <c r="B27" s="353" t="s">
        <v>83</v>
      </c>
      <c r="C27" s="376">
        <v>0.74589722418760218</v>
      </c>
      <c r="D27" s="376">
        <v>0.97255968371973722</v>
      </c>
      <c r="E27" s="376">
        <v>0.83</v>
      </c>
      <c r="F27" s="376">
        <v>0.56000000000000005</v>
      </c>
      <c r="G27" s="376">
        <v>0.38</v>
      </c>
      <c r="H27" s="50"/>
      <c r="I27" s="50"/>
      <c r="J27" s="50"/>
      <c r="K27" s="50"/>
    </row>
    <row r="28" spans="2:11" s="50" customFormat="1" ht="18.649999999999999" customHeight="1">
      <c r="B28" s="455" t="s">
        <v>152</v>
      </c>
      <c r="C28" s="900">
        <v>615471</v>
      </c>
      <c r="D28" s="107">
        <v>621007</v>
      </c>
      <c r="E28" s="107">
        <v>622732</v>
      </c>
      <c r="F28" s="107">
        <v>616023</v>
      </c>
      <c r="G28" s="107">
        <v>686491</v>
      </c>
      <c r="H28" s="57"/>
      <c r="I28" s="52"/>
    </row>
    <row r="29" spans="2:11" ht="3" customHeight="1">
      <c r="B29" s="377"/>
      <c r="C29" s="377"/>
      <c r="D29" s="377"/>
      <c r="E29" s="377"/>
      <c r="F29" s="377"/>
      <c r="G29" s="377"/>
      <c r="H29" s="50"/>
      <c r="I29" s="50"/>
      <c r="J29" s="50"/>
      <c r="K29" s="50"/>
    </row>
    <row r="30" spans="2:11">
      <c r="B30" s="50"/>
      <c r="C30" s="50"/>
      <c r="D30" s="50"/>
      <c r="E30" s="50"/>
      <c r="F30" s="50"/>
      <c r="G30" s="50"/>
      <c r="H30" s="50"/>
      <c r="I30" s="50"/>
      <c r="J30" s="50"/>
      <c r="K30" s="50"/>
    </row>
    <row r="31" spans="2:11" ht="16" customHeight="1">
      <c r="B31" s="504" t="s">
        <v>153</v>
      </c>
      <c r="C31" s="50"/>
      <c r="D31" s="50"/>
      <c r="E31" s="50"/>
      <c r="F31" s="50"/>
      <c r="G31" s="50"/>
      <c r="H31" s="50"/>
      <c r="I31" s="50"/>
      <c r="J31" s="50"/>
      <c r="K31" s="50"/>
    </row>
    <row r="32" spans="2:11">
      <c r="B32" s="50"/>
      <c r="C32" s="50"/>
      <c r="D32" s="50"/>
      <c r="E32" s="50"/>
      <c r="F32" s="50"/>
      <c r="G32" s="50"/>
      <c r="H32" s="50"/>
      <c r="I32" s="50"/>
      <c r="J32" s="50"/>
      <c r="K32" s="50"/>
    </row>
    <row r="33" spans="2:11">
      <c r="B33" s="50"/>
      <c r="C33" s="50"/>
      <c r="D33" s="50"/>
      <c r="E33" s="50"/>
      <c r="F33" s="50"/>
      <c r="G33" s="50"/>
      <c r="H33" s="50"/>
      <c r="I33" s="50"/>
      <c r="J33" s="50"/>
      <c r="K33" s="50"/>
    </row>
    <row r="34" spans="2:11">
      <c r="B34" s="50"/>
      <c r="C34" s="50"/>
      <c r="D34" s="50"/>
      <c r="E34" s="50"/>
      <c r="F34" s="50"/>
      <c r="G34" s="50"/>
      <c r="H34" s="50"/>
      <c r="I34" s="50"/>
      <c r="J34" s="50"/>
      <c r="K34" s="50"/>
    </row>
    <row r="35" spans="2:11">
      <c r="B35" s="50"/>
      <c r="C35" s="50"/>
      <c r="D35" s="50"/>
      <c r="E35" s="50"/>
      <c r="F35" s="50"/>
      <c r="G35" s="50"/>
      <c r="H35" s="50"/>
      <c r="I35" s="50"/>
      <c r="J35" s="50"/>
      <c r="K35" s="50"/>
    </row>
    <row r="36" spans="2:11">
      <c r="B36" s="50"/>
      <c r="C36" s="50"/>
      <c r="D36" s="50"/>
      <c r="E36" s="50"/>
      <c r="F36" s="50"/>
      <c r="G36" s="50"/>
      <c r="H36" s="50"/>
      <c r="I36" s="50"/>
      <c r="J36" s="50"/>
      <c r="K36" s="50"/>
    </row>
    <row r="37" spans="2:11">
      <c r="B37" s="50"/>
      <c r="C37" s="50"/>
      <c r="D37" s="50"/>
      <c r="E37" s="50"/>
      <c r="F37" s="50"/>
      <c r="G37" s="50"/>
      <c r="H37" s="50"/>
      <c r="I37" s="50"/>
      <c r="J37" s="50"/>
      <c r="K37" s="50"/>
    </row>
    <row r="38" spans="2:11">
      <c r="B38" s="50"/>
      <c r="C38" s="50"/>
      <c r="D38" s="50"/>
      <c r="E38" s="50"/>
      <c r="F38" s="50"/>
      <c r="G38" s="50"/>
      <c r="H38" s="50"/>
      <c r="I38" s="50"/>
      <c r="J38" s="50"/>
      <c r="K38" s="50"/>
    </row>
    <row r="39" spans="2:11">
      <c r="B39" s="50"/>
      <c r="C39" s="50"/>
      <c r="D39" s="50"/>
      <c r="E39" s="50"/>
      <c r="F39" s="50"/>
      <c r="G39" s="50"/>
      <c r="H39" s="50"/>
      <c r="I39" s="50"/>
      <c r="J39" s="50"/>
      <c r="K39" s="50"/>
    </row>
    <row r="40" spans="2:11">
      <c r="B40" s="50"/>
      <c r="C40" s="50"/>
      <c r="D40" s="50"/>
      <c r="E40" s="50"/>
      <c r="F40" s="50"/>
      <c r="G40" s="50"/>
      <c r="H40" s="50"/>
      <c r="I40" s="50"/>
      <c r="J40" s="50"/>
      <c r="K40" s="50"/>
    </row>
    <row r="41" spans="2:11">
      <c r="B41" s="50"/>
      <c r="C41" s="50"/>
      <c r="D41" s="50"/>
      <c r="E41" s="50"/>
      <c r="F41" s="50"/>
      <c r="G41" s="50"/>
      <c r="H41" s="50"/>
      <c r="I41" s="50"/>
      <c r="J41" s="50"/>
      <c r="K41" s="50"/>
    </row>
    <row r="42" spans="2:11">
      <c r="B42" s="50"/>
      <c r="C42" s="50"/>
      <c r="D42" s="50"/>
      <c r="E42" s="50"/>
      <c r="F42" s="50"/>
      <c r="G42" s="50"/>
      <c r="H42" s="50"/>
      <c r="I42" s="50"/>
      <c r="J42" s="50"/>
      <c r="K42" s="50"/>
    </row>
  </sheetData>
  <mergeCells count="5">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8" tint="0.79998168889431442"/>
    <pageSetUpPr fitToPage="1"/>
  </sheetPr>
  <dimension ref="A1:AA28"/>
  <sheetViews>
    <sheetView showGridLines="0" zoomScaleNormal="100" workbookViewId="0">
      <selection activeCell="K8" sqref="K8"/>
    </sheetView>
  </sheetViews>
  <sheetFormatPr baseColWidth="10" defaultColWidth="11.453125" defaultRowHeight="14.5"/>
  <cols>
    <col min="1" max="1" customWidth="true" style="50" width="2.54296875" collapsed="false"/>
    <col min="2" max="2" customWidth="true" style="1" width="115.54296875" collapsed="false"/>
    <col min="3" max="3" bestFit="true" customWidth="true" style="1" width="7.0" collapsed="false"/>
    <col min="4" max="18" customWidth="true" style="1" width="17.54296875" collapsed="false"/>
    <col min="19" max="16384" style="1" width="11.453125" collapsed="false"/>
  </cols>
  <sheetData>
    <row r="1" spans="1:18" s="19" customFormat="1" ht="49.5" customHeight="1">
      <c r="C1" s="238"/>
      <c r="D1" s="238"/>
      <c r="E1" s="238"/>
      <c r="F1" s="238"/>
      <c r="G1" s="238" t="s">
        <v>5</v>
      </c>
      <c r="H1" s="238"/>
      <c r="I1" s="238"/>
      <c r="J1" s="238"/>
    </row>
    <row r="2" spans="1:18" s="116" customFormat="1" ht="56.15" customHeight="1">
      <c r="A2" s="83"/>
      <c r="B2" s="335" t="s">
        <v>154</v>
      </c>
    </row>
    <row r="3" spans="1:18" ht="14.5" customHeight="1">
      <c r="A3" s="3"/>
      <c r="B3" s="8"/>
    </row>
    <row r="4" spans="1:18" s="3" customFormat="1" ht="3" customHeight="1">
      <c r="A4" s="50"/>
      <c r="B4" s="362"/>
      <c r="C4" s="362"/>
      <c r="D4" s="362"/>
      <c r="E4" s="362"/>
      <c r="F4" s="362"/>
      <c r="G4" s="362"/>
      <c r="H4" s="362"/>
      <c r="I4" s="362"/>
      <c r="J4" s="362"/>
      <c r="K4" s="362"/>
      <c r="L4" s="362"/>
      <c r="M4" s="362"/>
      <c r="N4" s="362"/>
      <c r="O4" s="362"/>
      <c r="P4" s="362"/>
      <c r="Q4" s="362"/>
      <c r="R4" s="362"/>
    </row>
    <row r="5" spans="1:18" ht="18" customHeight="1">
      <c r="B5" s="80"/>
      <c r="C5" s="122"/>
      <c r="D5" s="1096" t="s">
        <v>407</v>
      </c>
      <c r="E5" s="1102"/>
      <c r="F5" s="1098"/>
      <c r="G5" s="1096" t="s">
        <v>70</v>
      </c>
      <c r="H5" s="1102"/>
      <c r="I5" s="1098"/>
      <c r="J5" s="1096" t="s">
        <v>34</v>
      </c>
      <c r="K5" s="1097"/>
      <c r="L5" s="1098"/>
      <c r="M5" s="1096" t="s">
        <v>71</v>
      </c>
      <c r="N5" s="1097"/>
      <c r="O5" s="1098"/>
      <c r="P5" s="1096" t="s">
        <v>72</v>
      </c>
      <c r="Q5" s="1097"/>
      <c r="R5" s="1098"/>
    </row>
    <row r="6" spans="1:18" ht="19" thickBot="1">
      <c r="B6" s="346" t="s">
        <v>126</v>
      </c>
      <c r="C6" s="123"/>
      <c r="D6" s="124" t="s">
        <v>155</v>
      </c>
      <c r="E6" s="125" t="s">
        <v>156</v>
      </c>
      <c r="F6" s="126" t="s">
        <v>157</v>
      </c>
      <c r="G6" s="124" t="s">
        <v>155</v>
      </c>
      <c r="H6" s="125" t="s">
        <v>156</v>
      </c>
      <c r="I6" s="126" t="s">
        <v>157</v>
      </c>
      <c r="J6" s="124" t="s">
        <v>155</v>
      </c>
      <c r="K6" s="125" t="s">
        <v>156</v>
      </c>
      <c r="L6" s="126" t="s">
        <v>157</v>
      </c>
      <c r="M6" s="124" t="s">
        <v>155</v>
      </c>
      <c r="N6" s="125" t="s">
        <v>156</v>
      </c>
      <c r="O6" s="126" t="s">
        <v>157</v>
      </c>
      <c r="P6" s="124" t="s">
        <v>155</v>
      </c>
      <c r="Q6" s="125" t="s">
        <v>156</v>
      </c>
      <c r="R6" s="126" t="s">
        <v>157</v>
      </c>
    </row>
    <row r="7" spans="1:18" ht="18.5">
      <c r="B7" s="459" t="s">
        <v>158</v>
      </c>
      <c r="C7" s="127"/>
      <c r="D7" s="128">
        <v>55790</v>
      </c>
      <c r="E7" s="129">
        <v>595</v>
      </c>
      <c r="F7" s="130">
        <v>4.2312573227599408</v>
      </c>
      <c r="G7" s="131">
        <v>53917</v>
      </c>
      <c r="H7" s="132">
        <v>547</v>
      </c>
      <c r="I7" s="133">
        <v>4.022437468065565</v>
      </c>
      <c r="J7" s="131">
        <v>49926</v>
      </c>
      <c r="K7" s="132">
        <v>436</v>
      </c>
      <c r="L7" s="133">
        <v>3.5</v>
      </c>
      <c r="M7" s="131">
        <v>44740</v>
      </c>
      <c r="N7" s="132">
        <v>295</v>
      </c>
      <c r="O7" s="133">
        <v>2.68</v>
      </c>
      <c r="P7" s="131">
        <v>109694</v>
      </c>
      <c r="Q7" s="132">
        <v>318</v>
      </c>
      <c r="R7" s="133">
        <v>1.1499999999999999</v>
      </c>
    </row>
    <row r="8" spans="1:18" ht="18.5">
      <c r="B8" s="460" t="s">
        <v>159</v>
      </c>
      <c r="C8" s="134" t="s">
        <v>399</v>
      </c>
      <c r="D8" s="135">
        <v>330720</v>
      </c>
      <c r="E8" s="136">
        <v>3724</v>
      </c>
      <c r="F8" s="137">
        <v>4.47</v>
      </c>
      <c r="G8" s="138">
        <v>334372</v>
      </c>
      <c r="H8" s="139">
        <v>3565</v>
      </c>
      <c r="I8" s="140">
        <v>4.2300000000000004</v>
      </c>
      <c r="J8" s="138">
        <v>338029</v>
      </c>
      <c r="K8" s="139">
        <v>3163</v>
      </c>
      <c r="L8" s="140">
        <v>3.75</v>
      </c>
      <c r="M8" s="138">
        <v>338447</v>
      </c>
      <c r="N8" s="139">
        <v>2650</v>
      </c>
      <c r="O8" s="140">
        <v>3.18</v>
      </c>
      <c r="P8" s="138">
        <v>340765</v>
      </c>
      <c r="Q8" s="139">
        <v>2013</v>
      </c>
      <c r="R8" s="140">
        <v>2.34</v>
      </c>
    </row>
    <row r="9" spans="1:18" ht="18.5">
      <c r="B9" s="460" t="s">
        <v>160</v>
      </c>
      <c r="C9" s="134"/>
      <c r="D9" s="135">
        <v>86336</v>
      </c>
      <c r="E9" s="136">
        <v>340</v>
      </c>
      <c r="F9" s="137">
        <v>1.5627434596837904</v>
      </c>
      <c r="G9" s="138">
        <v>88816</v>
      </c>
      <c r="H9" s="139">
        <v>320</v>
      </c>
      <c r="I9" s="140">
        <v>1.4280504030268391</v>
      </c>
      <c r="J9" s="138">
        <v>90248</v>
      </c>
      <c r="K9" s="139">
        <v>289</v>
      </c>
      <c r="L9" s="140">
        <v>1.29</v>
      </c>
      <c r="M9" s="138">
        <v>90225</v>
      </c>
      <c r="N9" s="139">
        <v>220</v>
      </c>
      <c r="O9" s="140">
        <v>0.99</v>
      </c>
      <c r="P9" s="138">
        <v>92004</v>
      </c>
      <c r="Q9" s="139">
        <v>179</v>
      </c>
      <c r="R9" s="140">
        <v>0.77</v>
      </c>
    </row>
    <row r="10" spans="1:18" ht="18.5">
      <c r="B10" s="460" t="s">
        <v>161</v>
      </c>
      <c r="C10" s="134"/>
      <c r="D10" s="135">
        <v>60153</v>
      </c>
      <c r="E10" s="136">
        <v>504</v>
      </c>
      <c r="F10" s="137">
        <v>3.3217394789383388</v>
      </c>
      <c r="G10" s="138">
        <v>59538</v>
      </c>
      <c r="H10" s="139">
        <v>439</v>
      </c>
      <c r="I10" s="140">
        <v>2.9223154437089636</v>
      </c>
      <c r="J10" s="138">
        <v>59106</v>
      </c>
      <c r="K10" s="139">
        <v>429</v>
      </c>
      <c r="L10" s="140">
        <v>2.91</v>
      </c>
      <c r="M10" s="138">
        <v>57929</v>
      </c>
      <c r="N10" s="139">
        <v>383</v>
      </c>
      <c r="O10" s="140">
        <v>2.68</v>
      </c>
      <c r="P10" s="138">
        <v>56321</v>
      </c>
      <c r="Q10" s="139">
        <v>345</v>
      </c>
      <c r="R10" s="140">
        <v>2.4300000000000002</v>
      </c>
    </row>
    <row r="11" spans="1:18" ht="18.5">
      <c r="B11" s="461" t="s">
        <v>162</v>
      </c>
      <c r="C11" s="141"/>
      <c r="D11" s="142">
        <v>82472</v>
      </c>
      <c r="E11" s="143">
        <v>93</v>
      </c>
      <c r="F11" s="144">
        <v>0</v>
      </c>
      <c r="G11" s="145">
        <v>84364</v>
      </c>
      <c r="H11" s="146">
        <v>95</v>
      </c>
      <c r="I11" s="147">
        <v>0</v>
      </c>
      <c r="J11" s="145">
        <v>85423</v>
      </c>
      <c r="K11" s="146">
        <v>77</v>
      </c>
      <c r="L11" s="147">
        <v>0</v>
      </c>
      <c r="M11" s="145">
        <v>84682</v>
      </c>
      <c r="N11" s="146">
        <v>59</v>
      </c>
      <c r="O11" s="147">
        <v>0</v>
      </c>
      <c r="P11" s="145">
        <v>87707</v>
      </c>
      <c r="Q11" s="146">
        <v>41</v>
      </c>
      <c r="R11" s="147">
        <v>0</v>
      </c>
    </row>
    <row r="12" spans="1:18" ht="18.5">
      <c r="B12" s="457" t="s">
        <v>163</v>
      </c>
      <c r="C12" s="379" t="s">
        <v>400</v>
      </c>
      <c r="D12" s="380">
        <v>615471</v>
      </c>
      <c r="E12" s="381">
        <v>5256</v>
      </c>
      <c r="F12" s="382">
        <v>3.39</v>
      </c>
      <c r="G12" s="383">
        <v>621007</v>
      </c>
      <c r="H12" s="384">
        <v>4966</v>
      </c>
      <c r="I12" s="385">
        <v>3.17</v>
      </c>
      <c r="J12" s="383">
        <v>622732</v>
      </c>
      <c r="K12" s="384">
        <v>4394</v>
      </c>
      <c r="L12" s="385">
        <v>2.83</v>
      </c>
      <c r="M12" s="383">
        <v>616023</v>
      </c>
      <c r="N12" s="384">
        <v>3607</v>
      </c>
      <c r="O12" s="385">
        <v>2.37</v>
      </c>
      <c r="P12" s="383">
        <v>686491</v>
      </c>
      <c r="Q12" s="384">
        <v>2896</v>
      </c>
      <c r="R12" s="385">
        <v>1.67</v>
      </c>
    </row>
    <row r="13" spans="1:18" ht="18.5">
      <c r="B13" s="462" t="s">
        <v>158</v>
      </c>
      <c r="C13" s="148"/>
      <c r="D13" s="149">
        <v>42466</v>
      </c>
      <c r="E13" s="150">
        <v>-479</v>
      </c>
      <c r="F13" s="151">
        <v>4.4767635998955662</v>
      </c>
      <c r="G13" s="152">
        <v>48858</v>
      </c>
      <c r="H13" s="153">
        <v>-508</v>
      </c>
      <c r="I13" s="154">
        <v>4.1235571264928623</v>
      </c>
      <c r="J13" s="152">
        <v>58762</v>
      </c>
      <c r="K13" s="153">
        <v>-526</v>
      </c>
      <c r="L13" s="154">
        <v>3.59</v>
      </c>
      <c r="M13" s="152">
        <v>52166</v>
      </c>
      <c r="N13" s="153">
        <v>-369</v>
      </c>
      <c r="O13" s="154">
        <v>2.87</v>
      </c>
      <c r="P13" s="152">
        <v>116363</v>
      </c>
      <c r="Q13" s="153">
        <v>-218</v>
      </c>
      <c r="R13" s="154">
        <v>0.74</v>
      </c>
    </row>
    <row r="14" spans="1:18" ht="18.5">
      <c r="B14" s="460" t="s">
        <v>164</v>
      </c>
      <c r="C14" s="718" t="s">
        <v>401</v>
      </c>
      <c r="D14" s="135">
        <v>381748</v>
      </c>
      <c r="E14" s="136">
        <v>-860</v>
      </c>
      <c r="F14" s="137">
        <v>0.89</v>
      </c>
      <c r="G14" s="138">
        <v>382179</v>
      </c>
      <c r="H14" s="139">
        <v>-680</v>
      </c>
      <c r="I14" s="140">
        <v>0.71</v>
      </c>
      <c r="J14" s="138">
        <v>378501</v>
      </c>
      <c r="K14" s="139">
        <v>-520</v>
      </c>
      <c r="L14" s="140">
        <v>0.55000000000000004</v>
      </c>
      <c r="M14" s="138">
        <v>378532</v>
      </c>
      <c r="N14" s="139">
        <v>-299</v>
      </c>
      <c r="O14" s="140">
        <v>0.32</v>
      </c>
      <c r="P14" s="138">
        <v>384810</v>
      </c>
      <c r="Q14" s="139">
        <v>-152</v>
      </c>
      <c r="R14" s="155">
        <v>0.16</v>
      </c>
    </row>
    <row r="15" spans="1:18" ht="18.5">
      <c r="B15" s="460" t="s">
        <v>165</v>
      </c>
      <c r="C15" s="134"/>
      <c r="D15" s="135">
        <v>49643</v>
      </c>
      <c r="E15" s="136">
        <v>-619</v>
      </c>
      <c r="F15" s="137">
        <v>4.9484522759333922</v>
      </c>
      <c r="G15" s="138">
        <v>47855</v>
      </c>
      <c r="H15" s="139">
        <v>-539</v>
      </c>
      <c r="I15" s="140">
        <v>4.4674096151176377</v>
      </c>
      <c r="J15" s="138">
        <v>44514</v>
      </c>
      <c r="K15" s="139">
        <v>-431</v>
      </c>
      <c r="L15" s="140">
        <v>3.89</v>
      </c>
      <c r="M15" s="138">
        <v>45851</v>
      </c>
      <c r="N15" s="139">
        <v>-338</v>
      </c>
      <c r="O15" s="140">
        <v>2.99</v>
      </c>
      <c r="P15" s="138">
        <v>47045</v>
      </c>
      <c r="Q15" s="139">
        <v>-191</v>
      </c>
      <c r="R15" s="140">
        <v>1.61</v>
      </c>
    </row>
    <row r="16" spans="1:18" ht="18.5">
      <c r="B16" s="460" t="s">
        <v>166</v>
      </c>
      <c r="C16" s="134"/>
      <c r="D16" s="135">
        <v>9997</v>
      </c>
      <c r="E16" s="136">
        <v>-87</v>
      </c>
      <c r="F16" s="137">
        <v>3.4394664339470671</v>
      </c>
      <c r="G16" s="138">
        <v>10617</v>
      </c>
      <c r="H16" s="139">
        <v>-82</v>
      </c>
      <c r="I16" s="140">
        <v>3.0623416649398667</v>
      </c>
      <c r="J16" s="138">
        <v>10893</v>
      </c>
      <c r="K16" s="139">
        <v>-73</v>
      </c>
      <c r="L16" s="140">
        <v>2.7</v>
      </c>
      <c r="M16" s="138">
        <v>9798</v>
      </c>
      <c r="N16" s="139">
        <v>-53</v>
      </c>
      <c r="O16" s="140">
        <v>2.19</v>
      </c>
      <c r="P16" s="138">
        <v>8796</v>
      </c>
      <c r="Q16" s="139">
        <v>-25</v>
      </c>
      <c r="R16" s="140">
        <v>1.1499999999999999</v>
      </c>
    </row>
    <row r="17" spans="2:27" ht="18.5">
      <c r="B17" s="460" t="s">
        <v>167</v>
      </c>
      <c r="C17" s="134"/>
      <c r="D17" s="135">
        <v>76196</v>
      </c>
      <c r="E17" s="136">
        <v>-449</v>
      </c>
      <c r="F17" s="137">
        <v>2.3379655204813554</v>
      </c>
      <c r="G17" s="138">
        <v>75755</v>
      </c>
      <c r="H17" s="139">
        <v>-400</v>
      </c>
      <c r="I17" s="140">
        <v>2.0943250706200103</v>
      </c>
      <c r="J17" s="138">
        <v>74166</v>
      </c>
      <c r="K17" s="139">
        <v>-390</v>
      </c>
      <c r="L17" s="140">
        <v>2.11</v>
      </c>
      <c r="M17" s="138">
        <v>73004</v>
      </c>
      <c r="N17" s="139">
        <v>-355</v>
      </c>
      <c r="O17" s="140">
        <v>1.97</v>
      </c>
      <c r="P17" s="138">
        <v>70981</v>
      </c>
      <c r="Q17" s="139">
        <v>-330</v>
      </c>
      <c r="R17" s="140">
        <v>1.84</v>
      </c>
    </row>
    <row r="18" spans="2:27" ht="18.5">
      <c r="B18" s="461" t="s">
        <v>168</v>
      </c>
      <c r="C18" s="141"/>
      <c r="D18" s="142">
        <v>55421</v>
      </c>
      <c r="E18" s="143">
        <v>-13</v>
      </c>
      <c r="F18" s="144">
        <v>0</v>
      </c>
      <c r="G18" s="145">
        <v>55743</v>
      </c>
      <c r="H18" s="146">
        <v>-16</v>
      </c>
      <c r="I18" s="147">
        <v>0</v>
      </c>
      <c r="J18" s="145">
        <v>55896</v>
      </c>
      <c r="K18" s="146">
        <v>-12</v>
      </c>
      <c r="L18" s="147">
        <v>0</v>
      </c>
      <c r="M18" s="145">
        <v>56672</v>
      </c>
      <c r="N18" s="146">
        <v>-11</v>
      </c>
      <c r="O18" s="147">
        <v>0</v>
      </c>
      <c r="P18" s="145">
        <v>58496</v>
      </c>
      <c r="Q18" s="146">
        <v>-10</v>
      </c>
      <c r="R18" s="147">
        <v>0</v>
      </c>
    </row>
    <row r="19" spans="2:27" ht="18.5">
      <c r="B19" s="457" t="s">
        <v>169</v>
      </c>
      <c r="C19" s="379" t="s">
        <v>1</v>
      </c>
      <c r="D19" s="380">
        <v>615471</v>
      </c>
      <c r="E19" s="381">
        <v>-2507</v>
      </c>
      <c r="F19" s="382">
        <v>1.62</v>
      </c>
      <c r="G19" s="383">
        <v>621007</v>
      </c>
      <c r="H19" s="384">
        <v>-2226</v>
      </c>
      <c r="I19" s="385">
        <v>1.42</v>
      </c>
      <c r="J19" s="383">
        <v>622732</v>
      </c>
      <c r="K19" s="384">
        <v>-1952</v>
      </c>
      <c r="L19" s="385">
        <v>1.26</v>
      </c>
      <c r="M19" s="383">
        <v>616023</v>
      </c>
      <c r="N19" s="384">
        <v>-1425</v>
      </c>
      <c r="O19" s="385">
        <v>0.94</v>
      </c>
      <c r="P19" s="383">
        <v>686491</v>
      </c>
      <c r="Q19" s="384">
        <v>-926</v>
      </c>
      <c r="R19" s="385">
        <v>0.54</v>
      </c>
    </row>
    <row r="20" spans="2:27" ht="18.5">
      <c r="B20" s="458" t="s">
        <v>76</v>
      </c>
      <c r="C20" s="386"/>
      <c r="D20" s="1099">
        <v>2749</v>
      </c>
      <c r="E20" s="1101"/>
      <c r="F20" s="1101"/>
      <c r="G20" s="1099">
        <v>2740</v>
      </c>
      <c r="H20" s="1101"/>
      <c r="I20" s="1101"/>
      <c r="J20" s="1099">
        <v>2442</v>
      </c>
      <c r="K20" s="1101"/>
      <c r="L20" s="1101"/>
      <c r="M20" s="1099">
        <v>2182</v>
      </c>
      <c r="N20" s="1099"/>
      <c r="O20" s="1099"/>
      <c r="P20" s="1099">
        <v>1970</v>
      </c>
      <c r="Q20" s="1099"/>
      <c r="R20" s="1099"/>
    </row>
    <row r="21" spans="2:27" ht="18.5">
      <c r="B21" s="355" t="s">
        <v>170</v>
      </c>
      <c r="C21" s="387" t="s">
        <v>2</v>
      </c>
      <c r="D21" s="1100">
        <v>3.58</v>
      </c>
      <c r="E21" s="1103"/>
      <c r="F21" s="1103"/>
      <c r="G21" s="1100">
        <v>3.52</v>
      </c>
      <c r="H21" s="1103"/>
      <c r="I21" s="1103"/>
      <c r="J21" s="1100">
        <v>3.2</v>
      </c>
      <c r="K21" s="1103"/>
      <c r="L21" s="1103"/>
      <c r="M21" s="1100">
        <v>2.86</v>
      </c>
      <c r="N21" s="1100"/>
      <c r="O21" s="1100"/>
      <c r="P21" s="1100">
        <v>2.1800000000000002</v>
      </c>
      <c r="Q21" s="1100"/>
      <c r="R21" s="1100"/>
    </row>
    <row r="22" spans="2:27" ht="18.5">
      <c r="B22" s="355" t="s">
        <v>171</v>
      </c>
      <c r="C22" s="387" t="s">
        <v>3</v>
      </c>
      <c r="D22" s="1104">
        <v>1.77</v>
      </c>
      <c r="E22" s="1103"/>
      <c r="F22" s="1103"/>
      <c r="G22" s="1104">
        <v>1.75</v>
      </c>
      <c r="H22" s="1103"/>
      <c r="I22" s="1103"/>
      <c r="J22" s="1104">
        <v>1.57</v>
      </c>
      <c r="K22" s="1103"/>
      <c r="L22" s="1103"/>
      <c r="M22" s="1104">
        <v>1.43</v>
      </c>
      <c r="N22" s="1104"/>
      <c r="O22" s="1104"/>
      <c r="P22" s="1104">
        <v>1.1299999999999999</v>
      </c>
      <c r="Q22" s="1104"/>
      <c r="R22" s="1104"/>
    </row>
    <row r="23" spans="2:27" ht="23.5">
      <c r="B23" s="8"/>
    </row>
    <row r="24" spans="2:27" ht="93.65" customHeight="1">
      <c r="B24" s="1105" t="s">
        <v>390</v>
      </c>
      <c r="C24" s="1105"/>
      <c r="D24" s="1105"/>
      <c r="E24" s="1105"/>
      <c r="F24" s="1105"/>
      <c r="G24" s="1105"/>
      <c r="H24" s="1105"/>
      <c r="I24" s="1105"/>
      <c r="J24" s="1105"/>
      <c r="K24" s="1105"/>
      <c r="L24" s="1105"/>
      <c r="M24" s="1105"/>
      <c r="N24" s="1105"/>
      <c r="O24" s="1105"/>
      <c r="P24" s="1105"/>
      <c r="Q24" s="1105"/>
      <c r="R24" s="1105"/>
    </row>
    <row r="25" spans="2:27" ht="14.5" customHeight="1"/>
    <row r="26" spans="2:27" s="897" customFormat="1" ht="14.5" customHeight="1">
      <c r="E26" s="898"/>
      <c r="F26" s="899"/>
      <c r="H26" s="898"/>
      <c r="I26" s="899"/>
      <c r="K26" s="898"/>
      <c r="L26" s="899"/>
      <c r="N26" s="898"/>
      <c r="O26" s="899"/>
      <c r="Q26" s="898"/>
      <c r="R26" s="899"/>
      <c r="T26" s="898"/>
      <c r="U26" s="899"/>
      <c r="W26" s="898"/>
      <c r="Z26" s="898"/>
      <c r="AA26" s="899"/>
    </row>
    <row r="27" spans="2:27" ht="14.5" customHeight="1">
      <c r="B27" s="897"/>
    </row>
    <row r="28" spans="2:27">
      <c r="B28" s="897"/>
    </row>
  </sheetData>
  <mergeCells count="21">
    <mergeCell ref="D22:F22"/>
    <mergeCell ref="G22:I22"/>
    <mergeCell ref="J22:L22"/>
    <mergeCell ref="B24:R24"/>
    <mergeCell ref="M22:O22"/>
    <mergeCell ref="P22:R22"/>
    <mergeCell ref="J20:L20"/>
    <mergeCell ref="D5:F5"/>
    <mergeCell ref="G21:I21"/>
    <mergeCell ref="J21:L21"/>
    <mergeCell ref="D21:F21"/>
    <mergeCell ref="G5:I5"/>
    <mergeCell ref="J5:L5"/>
    <mergeCell ref="D20:F20"/>
    <mergeCell ref="G20:I20"/>
    <mergeCell ref="M5:O5"/>
    <mergeCell ref="P5:R5"/>
    <mergeCell ref="M20:O20"/>
    <mergeCell ref="P20:R20"/>
    <mergeCell ref="M21:O21"/>
    <mergeCell ref="P21:R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13</vt:i4>
      </vt:variant>
    </vt:vector>
  </HeadingPairs>
  <TitlesOfParts>
    <vt:vector size="47" baseType="lpstr">
      <vt:lpstr>INDEX</vt:lpstr>
      <vt:lpstr>Aviso legal</vt:lpstr>
      <vt:lpstr>1.1 Datos relevantes</vt:lpstr>
      <vt:lpstr>2.1 P&amp;L (interanual)</vt:lpstr>
      <vt:lpstr>2.2 P&amp;L (trimestral)</vt:lpstr>
      <vt:lpstr>2.3 Ingresos Core (interanual)</vt:lpstr>
      <vt:lpstr>2.4 Ingresos Core (trimestral) </vt:lpstr>
      <vt:lpstr>2.5 Rentab. sobre ATMs</vt:lpstr>
      <vt:lpstr>2.6 Rendimientos y Cargas</vt:lpstr>
      <vt:lpstr>2.7 Comisiones</vt:lpstr>
      <vt:lpstr>2.8 Ingresos cartera RV</vt:lpstr>
      <vt:lpstr>2.9 Ingresos Seguros</vt:lpstr>
      <vt:lpstr>2.10 ROF</vt:lpstr>
      <vt:lpstr>2.11 Otros ingresos y gastos</vt:lpstr>
      <vt:lpstr>2.12 Gastos adm. y amortización</vt:lpstr>
      <vt:lpstr>2.13 Pérdidas por deterioro</vt:lpstr>
      <vt:lpstr>2.14 G_Per baja activos</vt:lpstr>
      <vt:lpstr>3.1 Balance</vt:lpstr>
      <vt:lpstr>3.2 Crédito a la clientela</vt:lpstr>
      <vt:lpstr>3.3 ICOs</vt:lpstr>
      <vt:lpstr>3.4 Recursos de clientes</vt:lpstr>
      <vt:lpstr>3.5 Calidad crediticia</vt:lpstr>
      <vt:lpstr>3.6 Stages</vt:lpstr>
      <vt:lpstr>3.7 Loan to value</vt:lpstr>
      <vt:lpstr>3.8 Solvencia</vt:lpstr>
      <vt:lpstr>4.1 PL Segmentos</vt:lpstr>
      <vt:lpstr>4.2 PL Bancario y seguros</vt:lpstr>
      <vt:lpstr>4.3 Balance bancario y seguros</vt:lpstr>
      <vt:lpstr>4.4 PL Aseguradora</vt:lpstr>
      <vt:lpstr>4.5 PL BPI</vt:lpstr>
      <vt:lpstr>4.6 Balance BPI</vt:lpstr>
      <vt:lpstr>4.7 PL Centro Corporativo</vt:lpstr>
      <vt:lpstr>4.8 Balance Centro Corporativo</vt:lpstr>
      <vt:lpstr>Notas</vt:lpstr>
      <vt:lpstr>'2.1 P&amp;L (interanual)'!Área_de_impresión</vt:lpstr>
      <vt:lpstr>'2.10 ROF'!Área_de_impresión</vt:lpstr>
      <vt:lpstr>'2.11 Otros ingresos y gastos'!Área_de_impresión</vt:lpstr>
      <vt:lpstr>'2.13 Pérdidas por deterioro'!Área_de_impresión</vt:lpstr>
      <vt:lpstr>'2.5 Rentab. sobre ATMs'!Área_de_impresión</vt:lpstr>
      <vt:lpstr>'2.6 Rendimientos y Cargas'!Área_de_impresión</vt:lpstr>
      <vt:lpstr>'2.7 Comisiones'!Área_de_impresión</vt:lpstr>
      <vt:lpstr>'2.8 Ingresos cartera RV'!Área_de_impresión</vt:lpstr>
      <vt:lpstr>'3.4 Recursos de clientes'!Área_de_impresión</vt:lpstr>
      <vt:lpstr>'3.8 Solvencia'!Área_de_impresión</vt:lpstr>
      <vt:lpstr>'4.5 PL BPI'!Área_de_impresión</vt:lpstr>
      <vt:lpstr>'4.6 Balance BPI'!Área_de_impresión</vt:lpstr>
      <vt:lpstr>'4.8 Balance Centro Corporativo'!Área_de_impresión</vt:lpstr>
    </vt:vector>
  </TitlesOfParts>
  <Manager/>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2024-02-26T12:19:33Z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c2c11c9e-624c-4a75-9f78-0989052ff6ea_Enabled">
    <vt:lpwstr>true</vt:lpwstr>
  </property>
  <property fmtid="{D5CDD505-2E9C-101B-9397-08002B2CF9AE}" pid="4" name="MSIP_Label_c2c11c9e-624c-4a75-9f78-0989052ff6ea_SetDate">
    <vt:lpwstr>2022-01-26T16:55:02Z</vt:lpwstr>
  </property>
  <property fmtid="{D5CDD505-2E9C-101B-9397-08002B2CF9AE}" pid="5" name="MSIP_Label_c2c11c9e-624c-4a75-9f78-0989052ff6ea_Method">
    <vt:lpwstr>Standard</vt:lpwstr>
  </property>
  <property fmtid="{D5CDD505-2E9C-101B-9397-08002B2CF9AE}" pid="6" name="MSIP_Label_c2c11c9e-624c-4a75-9f78-0989052ff6ea_Name">
    <vt:lpwstr>c2c11c9e-624c-4a75-9f78-0989052ff6ea</vt:lpwstr>
  </property>
  <property fmtid="{D5CDD505-2E9C-101B-9397-08002B2CF9AE}" pid="7" name="MSIP_Label_c2c11c9e-624c-4a75-9f78-0989052ff6ea_SiteId">
    <vt:lpwstr>5df31d35-3ba9-481e-a3c8-ff9be3ee783b</vt:lpwstr>
  </property>
  <property fmtid="{D5CDD505-2E9C-101B-9397-08002B2CF9AE}" pid="8" name="MSIP_Label_c2c11c9e-624c-4a75-9f78-0989052ff6ea_ActionId">
    <vt:lpwstr>140b43be-2c6b-445b-b99d-f8c88259f86c</vt:lpwstr>
  </property>
  <property fmtid="{D5CDD505-2E9C-101B-9397-08002B2CF9AE}" pid="9" name="MSIP_Label_c2c11c9e-624c-4a75-9f78-0989052ff6ea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